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tabRatio="928" activeTab="0"/>
  </bookViews>
  <sheets>
    <sheet name="ПРЕЙСКУРАНТ НА 2017 Г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'ПРЕЙСКУРАНТ НА 2017 Г.'!$16:$16</definedName>
    <definedName name="_xlnm.Print_Area" localSheetId="0">'ПРЕЙСКУРАНТ НА 2017 Г.'!$A$1:$M$505</definedName>
  </definedNames>
  <calcPr fullCalcOnLoad="1"/>
</workbook>
</file>

<file path=xl/sharedStrings.xml><?xml version="1.0" encoding="utf-8"?>
<sst xmlns="http://schemas.openxmlformats.org/spreadsheetml/2006/main" count="958" uniqueCount="956">
  <si>
    <t>Определение белка в моче</t>
  </si>
  <si>
    <t>A.09.28.011.000.000.000.000.000</t>
  </si>
  <si>
    <t>Исследование уровня глюкозы в моче</t>
  </si>
  <si>
    <t>A.09.28.017.000.000.000.000.000</t>
  </si>
  <si>
    <t xml:space="preserve">Определение концентрации водородных ионов (рН) мочи </t>
  </si>
  <si>
    <t>A.09.28.020.000.000.000.000.000</t>
  </si>
  <si>
    <t>Тест на кровь в моче</t>
  </si>
  <si>
    <t>A.09.28.021.000.000.000.000.000</t>
  </si>
  <si>
    <t>Определение объема мочи</t>
  </si>
  <si>
    <t>A.09.05.065.000.000.000.000.000</t>
  </si>
  <si>
    <t>Исследование тиреотропина сыворотки крови</t>
  </si>
  <si>
    <t>A.09.05.078.000.000.000.000.000</t>
  </si>
  <si>
    <t>Исследование уровня общего тестостерона в крови</t>
  </si>
  <si>
    <t>A.09.05.153.000.000.000.000.000</t>
  </si>
  <si>
    <t xml:space="preserve">Исследование уровня прогестерона в крови </t>
  </si>
  <si>
    <t>A.09.05.087.000.000.000.000.000</t>
  </si>
  <si>
    <t>Исследование уровня пролактина в крови</t>
  </si>
  <si>
    <t>A.09.05.131.000.000.000.000.000</t>
  </si>
  <si>
    <t>Исследование уровня лютеинизирующего гормона в сыворотке крови</t>
  </si>
  <si>
    <t xml:space="preserve">Тарифы (цены) на медицинские услуги, оказываемые в государственном областном бюджетном учреждении здравоохранения "Оленегорская центральная городская больница" в соответствии с перечнем видов медицинской помощи, оказываемых населению за счет средств предприятий, учреждений, организаций и личных средств граждан </t>
  </si>
  <si>
    <t>на 2017 год</t>
  </si>
  <si>
    <t>_______________ Э.Н. Гончаров</t>
  </si>
  <si>
    <t>A.09.05.132.000.000.000.000.000</t>
  </si>
  <si>
    <t>Исследование уровня фолликулостимулирующего гормона в сыворотке крови</t>
  </si>
  <si>
    <t>A.09.05.136.000.000.000.000.000</t>
  </si>
  <si>
    <t>Исследование уровня свободного кортизола в крови</t>
  </si>
  <si>
    <t>A.09.28.006.000.000.000.000.000</t>
  </si>
  <si>
    <t>Исследование уровня креатинина в моче (проба Реберга)</t>
  </si>
  <si>
    <t>A.12.05.001.000.000.000.000.000</t>
  </si>
  <si>
    <t>Исследование скорости оседания эритроцитов</t>
  </si>
  <si>
    <t>A.12.05.014.000.000.000.000.000</t>
  </si>
  <si>
    <t>Исследование времени свертывания нестабилизированной крови или рекальцификации плазмы неактивированное</t>
  </si>
  <si>
    <t>A.12.05.015.000.000.000.000.000</t>
  </si>
  <si>
    <t>Исследование времени кровотечения</t>
  </si>
  <si>
    <t>A.12.05.027.000.000.000.000.000</t>
  </si>
  <si>
    <t>Определение протромбинового (тромбопластинового) времени в крови или в плазме</t>
  </si>
  <si>
    <t>A.12.06.011.000.000.000.000.000</t>
  </si>
  <si>
    <t xml:space="preserve">Проведение реакции Вассермана (RW)      </t>
  </si>
  <si>
    <t>A.26.06.082.003.000.000.000.000</t>
  </si>
  <si>
    <t>Определение антител к бледной трепонеме (Treponema  pallidum) в реакции пассивной гемагглютинации (РПГА)  (качественное и полуколичественное исследование) в сыворотке крови</t>
  </si>
  <si>
    <t>A.09.05.010.000.000.000.000.000</t>
  </si>
  <si>
    <t>Исследование уровня общего белка в крови</t>
  </si>
  <si>
    <t>A.09.05.025.000.000.000.000.000</t>
  </si>
  <si>
    <t>Исследование уровня триглицеридов в крови</t>
  </si>
  <si>
    <t>A.09.05.018.000.000.000.000.000</t>
  </si>
  <si>
    <t>Исследование уровня мочевой кислоты в крови</t>
  </si>
  <si>
    <t>A.09.05.032.000.000.000.000.000</t>
  </si>
  <si>
    <t>Исследование уровня общего кальция в крови</t>
  </si>
  <si>
    <t>A.09.05.039.000.000.000.000.000</t>
  </si>
  <si>
    <t>Исследование уровня лактатдегидрогеназы в крови</t>
  </si>
  <si>
    <t>A.09.05.044.000.000.000.000.000</t>
  </si>
  <si>
    <t>Исследование уровня гамма-глютамилтрансферазы в крови</t>
  </si>
  <si>
    <t>A.09.05.046.000.000.000.000.000</t>
  </si>
  <si>
    <t>Исследование уровня щелочной фосфатазы в крови</t>
  </si>
  <si>
    <t>A.09.05.007.000.000.000.000.000</t>
  </si>
  <si>
    <t>Исследование уровня железа сыворотки  крови</t>
  </si>
  <si>
    <t>A.12.06.015.000.000.000.000.000</t>
  </si>
  <si>
    <t>Определение антистрептолизина-О в сыворотке крови</t>
  </si>
  <si>
    <t>A.09.05.050.000.000.000.000.000</t>
  </si>
  <si>
    <t>Исследование уровня фибриногена в крови</t>
  </si>
  <si>
    <t>A.09.05.009.000.000.000.000.000</t>
  </si>
  <si>
    <t>Определение концентрации С-реактивного белка в сыворотке крови</t>
  </si>
  <si>
    <t>A.12.06.019.000.000.000.000.000</t>
  </si>
  <si>
    <t>Исследование ревматоидных факторов в крови</t>
  </si>
  <si>
    <t>A.12.06.045.000.000.000.000.000</t>
  </si>
  <si>
    <t>Исследование антител к тиреопероксидазе в крови</t>
  </si>
  <si>
    <t>A.26.06.034.000.000.000.000.000</t>
  </si>
  <si>
    <t>Определение антител классов M, G (IgG, IgM) к вирусу гепатита А (Hepatitis A virus) в крови</t>
  </si>
  <si>
    <t>A.26.06.040.000.000.000.000.000</t>
  </si>
  <si>
    <t>Определение антител классов M, G (IgM, IgG) к антигену вирусного гепатита B (HbsAg Hepatitis B virus) в крови</t>
  </si>
  <si>
    <t>A.26.06.039.000.000.000.000.001</t>
  </si>
  <si>
    <t>Определение суммарных антител к HBcoreAg ВГВ (гепатит В) Врач-лаборант</t>
  </si>
  <si>
    <t>A.26.06.039.000.000.000.000.000</t>
  </si>
  <si>
    <t>Определение антител классов M, G (IgM, IgG) к антигену вирусного гепатита В (HbcAg Hepatitis B virus) в крови</t>
  </si>
  <si>
    <t>A.26.06.038.000.000.000.000.000</t>
  </si>
  <si>
    <t>Определение антител классов M, G (IgM, IgG) к антигену вирусного гепатита B (HbeAg Hepatitis B virus) в крови</t>
  </si>
  <si>
    <t>A.09.05.202.000.000.000.000.000</t>
  </si>
  <si>
    <t>Исследование уровня антигена аденогенных раков Сa 125 в крови</t>
  </si>
  <si>
    <t>A.26.06.072.000.000.000.000.000</t>
  </si>
  <si>
    <t>Определение антител класса G (IgG) к уреаплазме в крови</t>
  </si>
  <si>
    <t>A.26.06.057.000.000.000.000.000</t>
  </si>
  <si>
    <t>Определение антител классов M, G (IgM, IgG) к микоплазме пневмонии (Mycoplasma pheumoniae) в крови</t>
  </si>
  <si>
    <t>A.26.06.033.000.000.000.000.000</t>
  </si>
  <si>
    <t>Определение антител к геликобактеру пилори (Helicobacter pylori) в крови</t>
  </si>
  <si>
    <t>A.09.05.090.000.000.000.000.000</t>
  </si>
  <si>
    <t>Исследование уровня хорионического гонадотропина в крови</t>
  </si>
  <si>
    <t>A.09.05.063.000.000.000.000.000</t>
  </si>
  <si>
    <t>Исследование уровня свободного тироксина (Т4) сыворотки крови</t>
  </si>
  <si>
    <t>A.09.05.130.000.000.000.000.000</t>
  </si>
  <si>
    <t>Исследование уровня простатспецифического антигена в крови</t>
  </si>
  <si>
    <t>A.26.06.018.000.000.000.000.000</t>
  </si>
  <si>
    <t>Определение антител классов A,M, G (IgA, IgM, IgG) к хламидии трахоматис (Chlamydia trachomatis) в крови</t>
  </si>
  <si>
    <t>A.12.06.000.000.000.000.003.000</t>
  </si>
  <si>
    <t>Определение антител класса IgG к антигенам хламидии трахоматис</t>
  </si>
  <si>
    <t>A.12.05.005.000.000.000.000.000</t>
  </si>
  <si>
    <t>Определение основных групп крови (А,В,О)</t>
  </si>
  <si>
    <t>A.12.05.006.000.000.000.000.000</t>
  </si>
  <si>
    <t>Определение резус-принадлежности</t>
  </si>
  <si>
    <t>A.26.06.036.000.000.000.000.000</t>
  </si>
  <si>
    <t>Определение антигена к вирусу гепатита В (НbsAg Hepatitis B virus) в крови</t>
  </si>
  <si>
    <t>A.26.06.041.000.000.000.000.000</t>
  </si>
  <si>
    <t>Определение антител классов M, G (IgM, IgG) к вирусному гепатиту C (Hepatitis C virus) в крови</t>
  </si>
  <si>
    <t>A.12.06.029.000.000.000.000.000</t>
  </si>
  <si>
    <t>Исследование антител к кардиолипину в крови</t>
  </si>
  <si>
    <t>A.26.06.032.000.000.000.000.000</t>
  </si>
  <si>
    <t>Определение антител классов А, М, G (IgM, IgA, IgG) к лямблиям в крови</t>
  </si>
  <si>
    <t>A.26.06.080.000.000.000.000.000</t>
  </si>
  <si>
    <t>Определение антител к токсокаре собак (Toxocara canis) в крови</t>
  </si>
  <si>
    <t>A.26.06.046.000.000.000.000.000</t>
  </si>
  <si>
    <t>Определение низкоавидных антител класса G (IgG) к вирусу простого герпеса (Herpes simplex virus 1, 2) в крови</t>
  </si>
  <si>
    <t>A.09.28.055.001.000.000.000.000</t>
  </si>
  <si>
    <t>Определение наличия психоактивных веществ в моче с помощью тест-полоски</t>
  </si>
  <si>
    <t>A.09.28.055.000.000.000.000.000</t>
  </si>
  <si>
    <t>Определение наличия психоактивных веществ в моче</t>
  </si>
  <si>
    <t>A.12.06.027.000.000.000.000.000</t>
  </si>
  <si>
    <t>Исследование антител к антигенам эритроцитов в сыворотке крови</t>
  </si>
  <si>
    <t>B.03.016.010.000.000.000.000.001</t>
  </si>
  <si>
    <t>Исследование соскоба на энтеробиоз (1 препарата) Лаборант</t>
  </si>
  <si>
    <t>A.09.05.089.000.000.000.000.000</t>
  </si>
  <si>
    <t>Исследование уровня  альфа-фетопротеина в сыворотке крови</t>
  </si>
  <si>
    <t>A.09.05.201.000.000.000.000.000</t>
  </si>
  <si>
    <t>Исследование  уровня антигена аденогенных раков Сa 19-9 в крови</t>
  </si>
  <si>
    <t>A.26.06.082.000.000.000.000.000</t>
  </si>
  <si>
    <t>Определение антител к бледной трепонеме (Treponema pallidum) в крови</t>
  </si>
  <si>
    <t>A.26.06.082.002.000.000.000.000</t>
  </si>
  <si>
    <t>Определение антител к бледной трепонеме (Treponema pallidum) в иммуноферментном исследовании (ИФА) в  сыворотке крови с кодом</t>
  </si>
  <si>
    <t>A.09.05.195.000.000.000.000.000</t>
  </si>
  <si>
    <t>Исследование уровня ракового эмбрионального антигена в крови</t>
  </si>
  <si>
    <t>A.09.05.154.000.000.000.000.000</t>
  </si>
  <si>
    <t>Исследование уровня общего эстрадиола в крови</t>
  </si>
  <si>
    <t>A.09.05.149.000.000.000.000.000</t>
  </si>
  <si>
    <t>Исследование уровня дегидроэпиандростерона сульфата в крови</t>
  </si>
  <si>
    <t>A.09.01.001.000.000.000.000.000</t>
  </si>
  <si>
    <t>Микроскопия соскоба с кожи</t>
  </si>
  <si>
    <t>A.26.09.001.000.000.000.000.000</t>
  </si>
  <si>
    <t>Микроскопическое исследование мазков мокроты на микобактерии туберкулеза (Mycobacterium tuberculosis)</t>
  </si>
  <si>
    <t>A.26.19.011.000.000.000.000.000</t>
  </si>
  <si>
    <t>Микроскопическое исследование кала на простейшие</t>
  </si>
  <si>
    <t>А.09.05.199.000.000.000.000.001</t>
  </si>
  <si>
    <t>Определение уровня антигена аденогенных раков СА-15-3 в сыворотке крови</t>
  </si>
  <si>
    <t>А.09.05.010.000.000.000.000.001</t>
  </si>
  <si>
    <t>Исследование уровня общего белка сыворотки крови</t>
  </si>
  <si>
    <t>А.09.05.018.000.000.000.000.001</t>
  </si>
  <si>
    <t>Исследование мочевой кислоты сыворотки крови</t>
  </si>
  <si>
    <t>А.09.05.020.000.000.000.000.001</t>
  </si>
  <si>
    <t>Исследование креатинина сыворотки крови</t>
  </si>
  <si>
    <t>А.09.05.025.000.000.000.000.001</t>
  </si>
  <si>
    <t>Исследование уровня триглециридов сыворотки крови</t>
  </si>
  <si>
    <t>А.09.05.026.000.000.000.000.005</t>
  </si>
  <si>
    <t>Исследование уровня холестерина, липопротеидов низкой плотности сыворотки крови</t>
  </si>
  <si>
    <t>А.09.05.045.000.000.000.000.001</t>
  </si>
  <si>
    <t>Исследование уровня амилазы сыворотки крови</t>
  </si>
  <si>
    <t>Эндоскопическая диагностика</t>
  </si>
  <si>
    <t>A.03.16.001.000.000.000.000.000</t>
  </si>
  <si>
    <t>Эзофагогастродуоденоскопия</t>
  </si>
  <si>
    <t>A.08.16.004.000.000.000.000.000</t>
  </si>
  <si>
    <t>Исследование материала желудка на наличие геликобактер пилори (Helicobacter pylori)</t>
  </si>
  <si>
    <t>A.03.19.003.000.000.000.000.000</t>
  </si>
  <si>
    <t>Сигмоидоскопия</t>
  </si>
  <si>
    <t>A.11.16.002.000.000.000.000.000</t>
  </si>
  <si>
    <t>Биопсия желудка с помощью эндоскопии</t>
  </si>
  <si>
    <t>A.16.16.041.001.000.000.000.000</t>
  </si>
  <si>
    <t>Эндоскопическое удаление полипов из пищевода</t>
  </si>
  <si>
    <t>A.16.18.019.001.000.000.000.000</t>
  </si>
  <si>
    <t>Удаление полипа толстой кишки эндоскопическое</t>
  </si>
  <si>
    <t>A.08.30.014.000.000.000.000.001</t>
  </si>
  <si>
    <t>Гистологическое исследование операционного и биопсийного материала (1 объект * до 1 см)</t>
  </si>
  <si>
    <t>A.16.16.039.000.000.000.000.000</t>
  </si>
  <si>
    <t>Эндоскопическая хирургия при новообразованиях желудка</t>
  </si>
  <si>
    <t>A.16.16.038.000.000.000.000.000</t>
  </si>
  <si>
    <t>Эндоскопическая резекция слизистой желудка</t>
  </si>
  <si>
    <t>A.16.16.037.000.000.000.000.000</t>
  </si>
  <si>
    <t>Эндоскопическая резекция слизистой пищевода</t>
  </si>
  <si>
    <t>B.03.005.004.000.000.000.000.000</t>
  </si>
  <si>
    <t>Исследование коагуляционного гемостаза</t>
  </si>
  <si>
    <t>A.03.16.001.000.000.000.000.002</t>
  </si>
  <si>
    <t>Тест на Helicobacter pylori при проведении эзофагогастродуоденоскопии</t>
  </si>
  <si>
    <t>A.03.18.001.000.000.000.000.000</t>
  </si>
  <si>
    <t>Толстокишечная эндоскопия</t>
  </si>
  <si>
    <t>A.03.18.002.000.000.000.000.000</t>
  </si>
  <si>
    <t>Эндоскопическая резекция слизистой толстой кишки</t>
  </si>
  <si>
    <t>Функциональная диагностика</t>
  </si>
  <si>
    <t>A.05.10.002.000.000.000.001.000</t>
  </si>
  <si>
    <t>ЭКГ в 12 отведениях</t>
  </si>
  <si>
    <t>A.12.10.001.000.000.000.000.000</t>
  </si>
  <si>
    <t>Электрокардиография с физическими упражнениями</t>
  </si>
  <si>
    <t>A.12.10.005.000.000.000.000.000</t>
  </si>
  <si>
    <t>Велоэргометрия</t>
  </si>
  <si>
    <t>A.12.12.004.000.000.000.000.000</t>
  </si>
  <si>
    <t>Суточное мониторирование артериального давления</t>
  </si>
  <si>
    <t>A.05.10.008.001.000.000.000.000</t>
  </si>
  <si>
    <t>Холтеровское мониторирование сердечного ритма (ХМ-ЭКГ)</t>
  </si>
  <si>
    <t>A.05.23.002.000.000.000.000.001</t>
  </si>
  <si>
    <t>Реоэнцефалография (с функциональными и лекарственными пробами) Врач функциональной диагностики</t>
  </si>
  <si>
    <t>A.05.23.002.000.000.000.000.000</t>
  </si>
  <si>
    <t xml:space="preserve">Реоэнцефалография </t>
  </si>
  <si>
    <t>A.05.12.001.000.000.000.000.000</t>
  </si>
  <si>
    <t>Реовазография</t>
  </si>
  <si>
    <t>A.12.09.001.000.000.000.000.000</t>
  </si>
  <si>
    <t>Исследование неспровоцированных дыхательных объемов и потоков</t>
  </si>
  <si>
    <t>A.12.09.002.000.000.000.000.000</t>
  </si>
  <si>
    <t>Исследование дыхательных объемов при медикаментозной провокации</t>
  </si>
  <si>
    <t>A.04.10.001.000.000.000.000.000</t>
  </si>
  <si>
    <t>Фонокардиография</t>
  </si>
  <si>
    <t>A.05.23.001.000.000.000.000.000</t>
  </si>
  <si>
    <t>Электроэнцефалография</t>
  </si>
  <si>
    <t>Ультразвуковая диагностика</t>
  </si>
  <si>
    <t>A.04.20.001.000.000.000.000.000</t>
  </si>
  <si>
    <t>Ультразвуковое исследование матки и придатков трансабдоминальное</t>
  </si>
  <si>
    <t>A.04.20.002.000.000.000.000.000</t>
  </si>
  <si>
    <t>Ультразвуковое исследование молочных желез</t>
  </si>
  <si>
    <t>A.04.30.001.000.000.000.000.001</t>
  </si>
  <si>
    <t>Ультразвуковое исследование при беременности (для подтверждения беременности)</t>
  </si>
  <si>
    <t>A.04.30.001.000.000.000.000.000</t>
  </si>
  <si>
    <t>Ультразвуковое исследование плода</t>
  </si>
  <si>
    <t>УСЛУГ</t>
  </si>
  <si>
    <t>A.10.12.000.000.000.000.002.000</t>
  </si>
  <si>
    <t>УЗДГ экстракраниального отдела сосудов головного мозга</t>
  </si>
  <si>
    <t>A.04.12.001.006.000.000.000.000</t>
  </si>
  <si>
    <t>Ультразвуковая допплерография транскраниальная артерий методом мониторирования</t>
  </si>
  <si>
    <t>A.04.12.001.000.000.000.000.000</t>
  </si>
  <si>
    <t>Ультразвуковая допплерография артерий верхних конечностей</t>
  </si>
  <si>
    <t>A.04.12.002.001.000.000.000.000</t>
  </si>
  <si>
    <t>Ультразвуковая допплерография сосудов (артерий и вен) нижних конечностей</t>
  </si>
  <si>
    <t>A.04.12.001.000.000.000.000.001</t>
  </si>
  <si>
    <t>Цветное доплеровское картирование при УЗИ Врач УЗИ</t>
  </si>
  <si>
    <t>A.04.12.009.000.000.000.000.001</t>
  </si>
  <si>
    <t>Дуплексное сканирование артерий (сосудов шеи)</t>
  </si>
  <si>
    <t>A.04.12.001.005.000.000.000.000</t>
  </si>
  <si>
    <t>Ультразвуковая допплерография транскраниальная с медикаментозной пробой</t>
  </si>
  <si>
    <t>A.04.12.006.000.000.000.000.000</t>
  </si>
  <si>
    <t>Дуплексное сканирование сосудов (артерий и вен) нижних конечностей</t>
  </si>
  <si>
    <t>A.04.12.005.002.000.000.000.000</t>
  </si>
  <si>
    <t>Дуплексное сканирование артерий верхних конечностей</t>
  </si>
  <si>
    <t>A.10.14.000.000.000.000.003.000</t>
  </si>
  <si>
    <t>Ультразвуковое исследование печени и желчного пузыря</t>
  </si>
  <si>
    <t>A.04.14.002.001.000.000.000.000</t>
  </si>
  <si>
    <t>Ультразвуковое исследование  желчного пузыря с определением его сократимости</t>
  </si>
  <si>
    <t>A.04.16.001.000.000.000.000.000</t>
  </si>
  <si>
    <t>Ультразвуковое исследование органов брюшной полости (комплексное)</t>
  </si>
  <si>
    <t>A.04.06.001.000.000.000.000.000</t>
  </si>
  <si>
    <t>Ультразвуковое исследование селезенки</t>
  </si>
  <si>
    <t>A.04.06.002.000.000.000.000.000</t>
  </si>
  <si>
    <t>Ультразвуковое исследование лимфатических узлов (одна анатомическая зона)</t>
  </si>
  <si>
    <t>A.04.15.001.000.000.000.000.000</t>
  </si>
  <si>
    <t>Ультразвуковое исследование поджелудочной железы</t>
  </si>
  <si>
    <t>A.04.21.001.000.000.000.000.000</t>
  </si>
  <si>
    <t>Ультразвуковое исследование простаты</t>
  </si>
  <si>
    <t>A.04.28.003.000.000.000.000.000</t>
  </si>
  <si>
    <t>Ультразвуковое исследование органов мошонки</t>
  </si>
  <si>
    <t>A.04.22.001.000.000.000.000.000</t>
  </si>
  <si>
    <t>Ультразвуковое исследование щитовидной железы и паращитовидных желез</t>
  </si>
  <si>
    <t>A.04.23.001.001.000.000.000.000</t>
  </si>
  <si>
    <t>Ультразвуковое исследование головного мозга</t>
  </si>
  <si>
    <t>A.04.28.001.000.000.000.000.000</t>
  </si>
  <si>
    <t>Ультразвуковое исследование почек и надпочечников</t>
  </si>
  <si>
    <t>A.04.28.002.003.000.000.000.000</t>
  </si>
  <si>
    <t>Ультразвуковое исследование мочевого пузыря</t>
  </si>
  <si>
    <t>A.04.10.002.000.000.000.000.000</t>
  </si>
  <si>
    <t>Эхокардиография</t>
  </si>
  <si>
    <t>A.04.04.001.000.000.000.000.000</t>
  </si>
  <si>
    <t>Ультразвуковое исследование сустава</t>
  </si>
  <si>
    <t>A.04.01.001.000.000.000.000.000</t>
  </si>
  <si>
    <t>Ультразвуковое исследование мягких тканей (одна анатомическая зона)</t>
  </si>
  <si>
    <t>Рентгенологическая диагностика</t>
  </si>
  <si>
    <t>A.06.03.001.000.000.000.000.000</t>
  </si>
  <si>
    <t>Рентгенография черепа тангенциальная</t>
  </si>
  <si>
    <t>A.06.03.003.000.000.000.000.000</t>
  </si>
  <si>
    <t>Рентгенография основания черепа</t>
  </si>
  <si>
    <t>A.06.03.005.000.000.000.000.000</t>
  </si>
  <si>
    <t>Рентгенография всего черепа, в одной или более проекциях</t>
  </si>
  <si>
    <t>A.06.03.007.000.000.000.000.000</t>
  </si>
  <si>
    <t>Рентгенография первого и второго шейного позвонка</t>
  </si>
  <si>
    <t>A.06.03.009.000.000.000.000.000</t>
  </si>
  <si>
    <t>Рентгенография зубовидного отростка (второго шейного позвонка)</t>
  </si>
  <si>
    <t>A.06.03.015.000.000.000.000.000</t>
  </si>
  <si>
    <t>Рентгенография поясничного отдела позвоночника</t>
  </si>
  <si>
    <t>A.06.03.016.000.000.000.000.000</t>
  </si>
  <si>
    <t>Рентгенография пояснично-крестцового отдела позвоночника</t>
  </si>
  <si>
    <t>A.06.03.017.000.000.000.000.000</t>
  </si>
  <si>
    <t>Рентгенография крестца и копчика</t>
  </si>
  <si>
    <t>A.06.03.018.000.000.000.000.000</t>
  </si>
  <si>
    <t>Рентгенография позвоночника, специальные исследования и проекции</t>
  </si>
  <si>
    <t>A.06.03.019.000.000.000.000.000</t>
  </si>
  <si>
    <t>Рентгенография позвоночника в динамике</t>
  </si>
  <si>
    <t>A.06.03.022.000.000.000.000.000</t>
  </si>
  <si>
    <t>Рентгенография ключицы</t>
  </si>
  <si>
    <t>A.06.03.023.000.000.000.000.000</t>
  </si>
  <si>
    <t>Рентгенография ребра(ер)</t>
  </si>
  <si>
    <t>A.06.04.014.000.000.000.000.000</t>
  </si>
  <si>
    <t xml:space="preserve">Рентгенография грудино-ключичного сочленения </t>
  </si>
  <si>
    <t>A.06.03.024.000.000.000.000.000</t>
  </si>
  <si>
    <t>Рентгенография грудины</t>
  </si>
  <si>
    <t>A.06.03.041.000.000.000.000.000</t>
  </si>
  <si>
    <t>Рентгенография всего таза</t>
  </si>
  <si>
    <t>A.06.03.026.000.000.000.000.000</t>
  </si>
  <si>
    <t>Рентгенография лопатки</t>
  </si>
  <si>
    <t>A.06.03.027.000.000.000.000.000</t>
  </si>
  <si>
    <t>Рентгенография головки плечевой кости</t>
  </si>
  <si>
    <t>A.06.03.028.000.000.000.000.000</t>
  </si>
  <si>
    <t>Рентгенография плечевой кости</t>
  </si>
  <si>
    <t>A.06.03.029.000.000.000.000.000</t>
  </si>
  <si>
    <t>Рентгенография локтевой кости и лучевой кости</t>
  </si>
  <si>
    <t>A.06.03.032.000.000.000.000.000</t>
  </si>
  <si>
    <t>Рентгенография кисти руки</t>
  </si>
  <si>
    <t>A.06.03.042.000.000.000.000.000</t>
  </si>
  <si>
    <t>Рентгенография головки и шейки бедренной кости</t>
  </si>
  <si>
    <t>A.06.03.043.000.000.000.000.000</t>
  </si>
  <si>
    <t xml:space="preserve">Рентгенография бедренной кости </t>
  </si>
  <si>
    <t>A.06.03.045.000.000.000.000.000</t>
  </si>
  <si>
    <t xml:space="preserve">Рентгенография коленной чашечки </t>
  </si>
  <si>
    <t>B.01.020.002.000.000.000.000.000</t>
  </si>
  <si>
    <t>Прием (осмотр, консультация) врача по спортивной медицине</t>
  </si>
  <si>
    <t>Составление медицинского заключения о допуске к занятиям спортом</t>
  </si>
  <si>
    <t>A.23.30.027.000.000.000.000.000</t>
  </si>
  <si>
    <t>A.06.03.046.000.000.000.000.000</t>
  </si>
  <si>
    <t>Рентгенография большой берцовой и малой берцовой костей</t>
  </si>
  <si>
    <t>A.06.03.048.000.000.000.000.000</t>
  </si>
  <si>
    <t>Рентгенография лодыжки</t>
  </si>
  <si>
    <t>A.06.03.052.000.000.000.000.000</t>
  </si>
  <si>
    <t xml:space="preserve">Рентгенография стопы </t>
  </si>
  <si>
    <t>A.06.03.056.000.000.000.000.000</t>
  </si>
  <si>
    <t>Рентгенография костей лицевого скелета</t>
  </si>
  <si>
    <t>A.06.03.060.000.000.000.000.000</t>
  </si>
  <si>
    <t>Рентгенография черепа в прямой проекции</t>
  </si>
  <si>
    <t>A.06.04.010.000.000.000.000.000</t>
  </si>
  <si>
    <t>Рентгенография плечевого сустава</t>
  </si>
  <si>
    <t>A.06.04.013.000.000.000.000.000</t>
  </si>
  <si>
    <t>Рентгенография акромиально-ключичного сустава</t>
  </si>
  <si>
    <t>A.06.04.015.000.000.000.000.000</t>
  </si>
  <si>
    <t>Томография височно-нижнечелюстного сустава</t>
  </si>
  <si>
    <t>A.06.04.001.000.000.000.000.000</t>
  </si>
  <si>
    <t>Рентгенография височно-нижнечелюстного сустава</t>
  </si>
  <si>
    <t>A.06.04.003.000.000.000.000.000</t>
  </si>
  <si>
    <t>Рентгенография локтевого сустава</t>
  </si>
  <si>
    <t>A.06.04.004.000.000.000.000.000</t>
  </si>
  <si>
    <t>Рентгенография лучезапястного сустава</t>
  </si>
  <si>
    <t>A.06.04.005.000.000.000.000.000</t>
  </si>
  <si>
    <t>Рентгенография коленного сустава</t>
  </si>
  <si>
    <t>A.06.04.011.000.000.000.000.000</t>
  </si>
  <si>
    <t>Рентгенография бедренного сустава</t>
  </si>
  <si>
    <t>A.06.09.007.000.000.000.000.000</t>
  </si>
  <si>
    <t>Рентгенография легких</t>
  </si>
  <si>
    <t>A.06.09.008.000.000.000.000.000</t>
  </si>
  <si>
    <t>Томография легких</t>
  </si>
  <si>
    <t>А06.09.006.001.000.000.000.000</t>
  </si>
  <si>
    <t>Флюорография легких цифровая</t>
  </si>
  <si>
    <t>A.06.10.002.000.000.000.000.000</t>
  </si>
  <si>
    <t>Рентгенография сердца в трех проекциях</t>
  </si>
  <si>
    <t>A.06.10.003.000.000.000.000.000</t>
  </si>
  <si>
    <t>Рентгенография сердца с контрастированием пищевода</t>
  </si>
  <si>
    <t>A.06.11.001.000.000.000.000.000</t>
  </si>
  <si>
    <t>Рентгенография средостения</t>
  </si>
  <si>
    <t>A.06.16.001.002.000.000.000.000</t>
  </si>
  <si>
    <t>Рентгеноскопия пищевода с контрастным веществом</t>
  </si>
  <si>
    <t>A.06.16.001.000.000.000.000.000</t>
  </si>
  <si>
    <t>Рентгенография пищевода</t>
  </si>
  <si>
    <t>A.06.16.003.000.000.000.000.000</t>
  </si>
  <si>
    <t>Рентгенография пищеводного отверстия диафрагмы</t>
  </si>
  <si>
    <t>A.06.16.008.000.000.000.000.000</t>
  </si>
  <si>
    <t>Рентгенография желудка и двенадцатиперстной кишки, двойной контраст</t>
  </si>
  <si>
    <t>A.06.16.007.000.000.000.000.000</t>
  </si>
  <si>
    <t>Рентгеноскопия желудка и двенадцатиперстной кишки</t>
  </si>
  <si>
    <t>A.06.17.002.000.000.000.000.000</t>
  </si>
  <si>
    <t>Рентгеноконтроль прохождения контраста по желудку, тонкой и ободочной кишке</t>
  </si>
  <si>
    <t>A.06.17.003.000.000.000.000.000</t>
  </si>
  <si>
    <t>Контрастная рентгенография тонкой кишки</t>
  </si>
  <si>
    <t>A.06.17.004.000.000.000.000.000</t>
  </si>
  <si>
    <t>Илеоцекальное контрастирование</t>
  </si>
  <si>
    <t>A.06.18.001.000.000.000.000.000</t>
  </si>
  <si>
    <t>Ирригоскопия</t>
  </si>
  <si>
    <t>A.06.18.002.000.000.000.000.000</t>
  </si>
  <si>
    <t>Рентгеноконтроль прохождения контраста по толстому кишечнику</t>
  </si>
  <si>
    <t>A.06.19.002.000.000.000.000.000</t>
  </si>
  <si>
    <t>Рентгенография прямой кишки и ободочной кишки, двойное контрастирование</t>
  </si>
  <si>
    <t>A.06.20.004.001.000.000.000.001</t>
  </si>
  <si>
    <t>Обзорная рентгенография молочных желез в прямой и косой проекциях Рентгенолог</t>
  </si>
  <si>
    <t>A.06.25.002.000.000.000.000.000</t>
  </si>
  <si>
    <t>Рентгенография височной кости</t>
  </si>
  <si>
    <t>A.06.26.001.000.000.000.000.000</t>
  </si>
  <si>
    <t>Рентгенография глазницы</t>
  </si>
  <si>
    <t>A.06.26.002.000.000.000.000.000</t>
  </si>
  <si>
    <t>Рентгенография глазного отверстия и канала зрительного нерва</t>
  </si>
  <si>
    <t>A.06.08.003.000.000.000.000.000</t>
  </si>
  <si>
    <t>Рентгенография придаточных пазух нос</t>
  </si>
  <si>
    <t>A.06.28.002.000.000.000.000.000</t>
  </si>
  <si>
    <t>Внутривенная урография</t>
  </si>
  <si>
    <t>A.06.28.007.000.000.000.000.000</t>
  </si>
  <si>
    <t>Цистография</t>
  </si>
  <si>
    <t>A.06.28.013.000.000.000.000.000</t>
  </si>
  <si>
    <t>Обзорная урография (рентгенография мочевыделительной системы)</t>
  </si>
  <si>
    <t>A.06.30.004.000.000.000.000.000</t>
  </si>
  <si>
    <t>Обзорный снимок брюшной полости и органов малого таза</t>
  </si>
  <si>
    <t>A.06.30.008.000.000.000.000.000</t>
  </si>
  <si>
    <t>Фистулография</t>
  </si>
  <si>
    <t>A.06.03.010.000.000.000.000.001</t>
  </si>
  <si>
    <t>Рентгенография шейного отдела позвоночника в 2-х проекциях</t>
  </si>
  <si>
    <t>A.06.03.011.000.000.000.000.001</t>
  </si>
  <si>
    <t>Рентгенография грудного отдела позвоночника в 2-х проекциях</t>
  </si>
  <si>
    <t>Раздел 4. Физиотерапевтическое отделение</t>
  </si>
  <si>
    <t>A.17.01.003.000.000.000.000.000</t>
  </si>
  <si>
    <t>Ионофорез кожи</t>
  </si>
  <si>
    <t>A.17.01.007.000.000.000.000.000</t>
  </si>
  <si>
    <t>Дарсонвализация кожи</t>
  </si>
  <si>
    <t>A.17.30.003.000.000.000.000.000</t>
  </si>
  <si>
    <t>Диадинамотерапия (ДДТ)</t>
  </si>
  <si>
    <t>A.17.30.016.000.000.000.000.000</t>
  </si>
  <si>
    <t>Воздействие высокочастотными электромагнитными полями (индуктотермия)</t>
  </si>
  <si>
    <t>A.17.30.007.000.000.000.000.000</t>
  </si>
  <si>
    <t>Воздействие электромагнитным излучением сантиметрового диапазона (СМВ-терапия)</t>
  </si>
  <si>
    <t>A.17.09.001.000.000.000.000.000</t>
  </si>
  <si>
    <t>Электрофорез лекарственных препаратов при патологии легких</t>
  </si>
  <si>
    <t>A.17.24.002.000.000.000.000.001</t>
  </si>
  <si>
    <t>Гальванизация Медсестра физиотерапии</t>
  </si>
  <si>
    <t>A.17.30.025.000.000.000.000.000</t>
  </si>
  <si>
    <t>Общая магнитотерапия</t>
  </si>
  <si>
    <t>A.17.02.001.000.000.000.000.000</t>
  </si>
  <si>
    <t>Миоэлектростимуляция</t>
  </si>
  <si>
    <t>A.22.01.001.000.000.000.000.000</t>
  </si>
  <si>
    <t>Ультразвуковое лечение кожи</t>
  </si>
  <si>
    <t>A.22.01.005.000.000.000.000.000</t>
  </si>
  <si>
    <t>Низкоинтенсивное лазерное облучение кожи</t>
  </si>
  <si>
    <t>A.22.01.007.000.000.000.000.001</t>
  </si>
  <si>
    <t>Светолечение</t>
  </si>
  <si>
    <t>A.22.20.001.000.000.000.000.000</t>
  </si>
  <si>
    <t>Лазеротерапия при заболеваниях женских половых органов</t>
  </si>
  <si>
    <t>A.22.08.007.000.000.000.000.000</t>
  </si>
  <si>
    <t>Воздействие низкоинтенсивным лазерным излучением при заболеваниях верхних дыхательных путей</t>
  </si>
  <si>
    <t>A.20.30.011.000.000.000.000.000</t>
  </si>
  <si>
    <t>Душ лечебный</t>
  </si>
  <si>
    <t>A.17.24.011.000.000.000.000.000</t>
  </si>
  <si>
    <t>Электростимуляция периферических двигательных нервов и скелетных мышц</t>
  </si>
  <si>
    <t>A.17.29.002.000.000.000.000.000</t>
  </si>
  <si>
    <t>Электросон</t>
  </si>
  <si>
    <t>A.11.09.007.001.000.000.000.000</t>
  </si>
  <si>
    <t>Ингаляторное введение лекарственных препаратов через небулайзер</t>
  </si>
  <si>
    <t>A.24.01.000.000.000.000.001.000</t>
  </si>
  <si>
    <t>Парафиновые аппликации</t>
  </si>
  <si>
    <t>A.22.04.002.001.000.000.000.000</t>
  </si>
  <si>
    <t>Ультрафонофорез лекарственный при заболеваниях суставов</t>
  </si>
  <si>
    <t>A.17.30.008.000.000.000.000.000</t>
  </si>
  <si>
    <t>Воздействие электромагнитным излучением миллиметрового диапазона (КВЧ-терапия)</t>
  </si>
  <si>
    <t>A.19.30.005.000.000.000.000.000</t>
  </si>
  <si>
    <t>Упражнения для укрепления мышц лица и шеи</t>
  </si>
  <si>
    <t>A.19.28.001.000.000.000.000.000</t>
  </si>
  <si>
    <t>Лечебная физкультура при заболеваниях почек и мочевыделительного тракта</t>
  </si>
  <si>
    <t>A.19.30.001.000.000.000.000.000</t>
  </si>
  <si>
    <t>Упражнения для укрепления мышц передней брюшной стенки</t>
  </si>
  <si>
    <t>A.19.30.002.000.000.000.000.000</t>
  </si>
  <si>
    <t>Упражнения для укрепления мышц диафрагмы</t>
  </si>
  <si>
    <t>A.21.01.001.000.000.000.000.000</t>
  </si>
  <si>
    <t>Общий массаж</t>
  </si>
  <si>
    <t>A.21.01.002.000.000.000.000.000</t>
  </si>
  <si>
    <t>Массаж лица</t>
  </si>
  <si>
    <t>A.21.01.003.000.000.000.000.000</t>
  </si>
  <si>
    <t>Массаж шеи</t>
  </si>
  <si>
    <t>A.21.01.004.000.000.000.000.000</t>
  </si>
  <si>
    <t>Массаж рук</t>
  </si>
  <si>
    <t>A.21.01.009.000.000.000.000.000</t>
  </si>
  <si>
    <t>Массаж ног</t>
  </si>
  <si>
    <t>A.21.22.001.000.000.000.000.000</t>
  </si>
  <si>
    <t>Массаж при заболеваниях желез внутренней секреции</t>
  </si>
  <si>
    <t>A.21.20.001.000.000.000.000.000</t>
  </si>
  <si>
    <t>Массаж при заболеваниях женских половых органов</t>
  </si>
  <si>
    <t>A.21.12.001.000.000.000.000.000</t>
  </si>
  <si>
    <t>Массаж при заболеваниях крупных кровеносных сосудов</t>
  </si>
  <si>
    <t>A.21.13.001.000.000.000.000.000</t>
  </si>
  <si>
    <t>Массаж при заболеваниях периферических сосудов</t>
  </si>
  <si>
    <t>A.21.24.004.000.000.000.000.000</t>
  </si>
  <si>
    <t>Массаж при заболеваниях периферической нервной системы</t>
  </si>
  <si>
    <t>A.21.14.001.000.000.000.000.000</t>
  </si>
  <si>
    <t>Массаж при заболеваниях печени, желчного пузыря, желчевыводящих путей</t>
  </si>
  <si>
    <t>A.21.16.002.000.000.000.000.000</t>
  </si>
  <si>
    <t>Массаж при заболеваниях пищевода, желудка, двенадцатиперстной кишки</t>
  </si>
  <si>
    <t>A.21.03.002.000.000.000.000.000</t>
  </si>
  <si>
    <t>Массаж при заболеваниях позвоночника</t>
  </si>
  <si>
    <t>A.21.10.002.000.000.000.000.000</t>
  </si>
  <si>
    <t>Массаж при заболеваниях сердца и перикарда</t>
  </si>
  <si>
    <t>A.21.23.001.000.000.000.000.000</t>
  </si>
  <si>
    <t>Массаж при заболеваниях центральной нервной системы</t>
  </si>
  <si>
    <t>A.21.03.001.000.000.000.000.000</t>
  </si>
  <si>
    <t>Массаж при переломе костей</t>
  </si>
  <si>
    <t>A.21.09.002.000.000.000.000.000</t>
  </si>
  <si>
    <t>Массаж при хронических неспецифических заболеваниях легких</t>
  </si>
  <si>
    <t>A.21.03.002.000.000.000.000.005</t>
  </si>
  <si>
    <r>
      <t xml:space="preserve">"26 "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декабря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2016 г.</t>
    </r>
  </si>
  <si>
    <t>Массаж шейно-грудного отдела позвоночника</t>
  </si>
  <si>
    <t>A.21.30.002.000.000.000.000.000</t>
  </si>
  <si>
    <t>Массаж и гимнастика у детей раннего возраста</t>
  </si>
  <si>
    <t>А.19.30.001.000.000.000.000.001</t>
  </si>
  <si>
    <t>Кинезитерапия «ЭКЗАРТА»</t>
  </si>
  <si>
    <t>Раздел 6. Патологоанатомическое отделение</t>
  </si>
  <si>
    <t>A.08.30.019.000.000.000.000.000</t>
  </si>
  <si>
    <t>Патологоанатомическое вскрытие</t>
  </si>
  <si>
    <t>A.08.20.008.000.000.000.000.000</t>
  </si>
  <si>
    <t>Гистологическое исследование препарата удаленного новообразования женских половых органов</t>
  </si>
  <si>
    <t>Раздел 7. Профилактические, обязательные и предварительные осмотры</t>
  </si>
  <si>
    <t>B.04.069.000.000.000.000.002.000</t>
  </si>
  <si>
    <t>Предрейсовый (послерейсовый) осмотр водителей</t>
  </si>
  <si>
    <t>B.04.036.002.000.000.000.000.002</t>
  </si>
  <si>
    <t xml:space="preserve">Медицинское (наркологическое) освидетельствование для установление факта употребления алкоголя и состояния опьянения </t>
  </si>
  <si>
    <t>B.04.069.000.000.000.000.009.000</t>
  </si>
  <si>
    <t>Спирометрия</t>
  </si>
  <si>
    <t>B.04.069.000.000.000.000.008.000</t>
  </si>
  <si>
    <t>Холодовая проба</t>
  </si>
  <si>
    <t>A.12.25.002.000.000.000.000.000</t>
  </si>
  <si>
    <t>Речевая аудиометрия</t>
  </si>
  <si>
    <t>B.04.069.000.000.000.000.007.000</t>
  </si>
  <si>
    <t>Проверка вестибулярного аппарата</t>
  </si>
  <si>
    <t>B.04.069.000.000.000.000.004.000</t>
  </si>
  <si>
    <t>Динамометрия</t>
  </si>
  <si>
    <t>B.04.069.000.000.000.000.010.000</t>
  </si>
  <si>
    <t>Проверка вибрационной чувствительности</t>
  </si>
  <si>
    <t>B.01.047.002.000.000.000.000.003</t>
  </si>
  <si>
    <t>Заключение председателя комиссии по проведению профосмотров</t>
  </si>
  <si>
    <t>Раздел 8. Прочие медицинские услуги</t>
  </si>
  <si>
    <t>B.01.069.000.000.000.000.003.000</t>
  </si>
  <si>
    <t>Медицинское обеспечение оздоровительных, спортивных, трудовых лагерей, спортивных состязаний, массовых культурных и общественных мероприятий</t>
  </si>
  <si>
    <t>B.04.069.000.000.000.000.003.000</t>
  </si>
  <si>
    <t>Выезд бригады в составе врача и медицинской сестры по запросу предприятия</t>
  </si>
  <si>
    <t>A.02.12.002.000.000.000.000.000</t>
  </si>
  <si>
    <t>Измерение артериального давления на периферических артериях</t>
  </si>
  <si>
    <t>A.14.19.002.000.000.000.000.000</t>
  </si>
  <si>
    <t>Постановка очистительной клизмы</t>
  </si>
  <si>
    <t>A.11.02.002.000.000.000.000.000</t>
  </si>
  <si>
    <t>Внутримышечное введение лекарственных препаратов</t>
  </si>
  <si>
    <t>A.11.12.003.000.000.000.000.000</t>
  </si>
  <si>
    <t>Внутривенное введение лекарственных препаратов</t>
  </si>
  <si>
    <t>A.11.12.003.001.000.000.000.000</t>
  </si>
  <si>
    <t>Непрерывное внутривенное введение лекарственных препаратов</t>
  </si>
  <si>
    <t>A.11.04.004.000.000.000.000.000</t>
  </si>
  <si>
    <t>Внутрисуставное введение лекарственных препаратов</t>
  </si>
  <si>
    <t>A.15.03.001.000.000.000.000.000</t>
  </si>
  <si>
    <t>Наложение повязки при переломах костей</t>
  </si>
  <si>
    <t>A.15.01.001.000.000.000.000.000</t>
  </si>
  <si>
    <t>Наложение повязки при нарушении целостности кожных покровов</t>
  </si>
  <si>
    <t>A.11.20.005.000.000.000.000.000</t>
  </si>
  <si>
    <t>Получение влагалищного мазка</t>
  </si>
  <si>
    <t>A.11.12.009.000.000.000.000.000</t>
  </si>
  <si>
    <t>Взятие крови из периферической вены</t>
  </si>
  <si>
    <t>A.11.02.002.000.000.000.000.002</t>
  </si>
  <si>
    <t>Внутримышечное введение лекарственных препаратов (на дому)</t>
  </si>
  <si>
    <t>A.11.12.003.000.000.000.000.001</t>
  </si>
  <si>
    <t>Внутривенное введение лекарственных препаратов (на дому)</t>
  </si>
  <si>
    <t>A.11.12.003.001.000.000.000.001</t>
  </si>
  <si>
    <t>Непрерывное внутривенное введение лекарственных препаратов (на дому)</t>
  </si>
  <si>
    <t>B.01.047.002.000.000.000.000.004</t>
  </si>
  <si>
    <t>Медицинское заключение врачебной комиссии</t>
  </si>
  <si>
    <t>А.11.21.005.000.000.000.000.001</t>
  </si>
  <si>
    <t>Взятие мазков из мужских половых органов на бактериологическое исследование</t>
  </si>
  <si>
    <t>B.03.016.010.000.000.000.000.003</t>
  </si>
  <si>
    <t>Забор биологического материала на энтеробиоз</t>
  </si>
  <si>
    <t>A.11.20.005.000.000.000.000.001</t>
  </si>
  <si>
    <t>Взятие мазков у женщин на инфекции, передающиеся половым путем (ИППП)</t>
  </si>
  <si>
    <t>B.03.016.010.000.000.000.000.004</t>
  </si>
  <si>
    <t>Ультразвуковое исследование матки и придатков трансвагинальное</t>
  </si>
  <si>
    <t>Ультразвуковое исследование при беременности в III триместре</t>
  </si>
  <si>
    <t>A.04.20.001.001.000.000.000.000</t>
  </si>
  <si>
    <t>A.04.30.001.000.000.000.000.004</t>
  </si>
  <si>
    <t>B.04.036.002.000.000.000.000.003</t>
  </si>
  <si>
    <t>Медицинское (наркологическое) освидетельствование для установления факта употребления наркотических средств и психотропных веществ</t>
  </si>
  <si>
    <t xml:space="preserve">Медицинское освидетельствование степени алкогольного опьянения </t>
  </si>
  <si>
    <t>B.01.036.000.000.000.000.001.005</t>
  </si>
  <si>
    <t>Забор биологического материала</t>
  </si>
  <si>
    <t>Заместитель главного врача по экономическим вопросам  _______________  Н.А. Дари</t>
  </si>
  <si>
    <t>Раздел 3. Диагностические исследования</t>
  </si>
  <si>
    <t>Раздел 2. Услуги стационара</t>
  </si>
  <si>
    <t>Раздел 1. Лечение</t>
  </si>
  <si>
    <t>Раздел 5. Лечебная физкультура и массаж</t>
  </si>
  <si>
    <t>УТВЕРЖДАЮ</t>
  </si>
  <si>
    <t>Главный врач ГОБУЗ "ОЦГБ"</t>
  </si>
  <si>
    <t>№ п/п</t>
  </si>
  <si>
    <t>Код услуги</t>
  </si>
  <si>
    <t>Наименование услуги</t>
  </si>
  <si>
    <t>Действующая цена</t>
  </si>
  <si>
    <t xml:space="preserve">Пересчет цен с рентабельностью 20% </t>
  </si>
  <si>
    <t>Действующая себестоимость</t>
  </si>
  <si>
    <t>Плата (руб.)</t>
  </si>
  <si>
    <t>Рост цены на услугу  при перерасчете прейскуранта</t>
  </si>
  <si>
    <t>Новая  себестоимость</t>
  </si>
  <si>
    <t>Прием врача</t>
  </si>
  <si>
    <t>B.01.047.001.000.000.000.000.000</t>
  </si>
  <si>
    <t>Прием (осмотр, консультация) врача-терапевта первичный</t>
  </si>
  <si>
    <t>B.01.001.001.000.000.000.000.000</t>
  </si>
  <si>
    <t>Прием (осмотр, консультация) врача-акушера-гинеколога первичный</t>
  </si>
  <si>
    <t>B.01.029.001.000.000.000.000.000</t>
  </si>
  <si>
    <t>Прием (осмотр, консультация) врача-офтальмолога первичный</t>
  </si>
  <si>
    <t>B.01.008.001.000.000.000.000.000</t>
  </si>
  <si>
    <t>Прием (осмотр, консультация) врача-дерматовенеролога первичный</t>
  </si>
  <si>
    <t>B.01.053.001.000.000.000.000.000</t>
  </si>
  <si>
    <t>Прием (осмотр, консультация) врача-уролога первичный</t>
  </si>
  <si>
    <t>B.01.057.001.000.000.000.000.000</t>
  </si>
  <si>
    <t>Прием (осмотр, консультация) врача-хирурга первичный</t>
  </si>
  <si>
    <t>B.01.050.001.000.000.000.000.000</t>
  </si>
  <si>
    <t>Прием (осмотр, консультация) врача-травматолога-ортопеда первичный</t>
  </si>
  <si>
    <t>B.01.023.001.000.000.000.000.000</t>
  </si>
  <si>
    <t>Прием (осмотр, консультация) врача-невролога первичный</t>
  </si>
  <si>
    <t>B.01.028.001.000.000.000.000.000</t>
  </si>
  <si>
    <t>Прием (осмотр, консультация) врача-оториноларинголога первичный</t>
  </si>
  <si>
    <t>B.01.036.001.000.000.000.000.000</t>
  </si>
  <si>
    <t>Прием (осмотр, консультация) врача-психиатра-нарколога первичный</t>
  </si>
  <si>
    <t>B.01.014.001.000.000.000.000.000</t>
  </si>
  <si>
    <t>Прием (осмотр, консультация) врача-инфекциониста первичный</t>
  </si>
  <si>
    <t>B.01.037.001.000.000.000.000.000</t>
  </si>
  <si>
    <t>Прием (осмотр, консультация) врача-пульмонолога первичный</t>
  </si>
  <si>
    <t>B.01.035.001.000.000.000.000.000</t>
  </si>
  <si>
    <t>Прием (осмотр, консультация) врача-психиатра первичный</t>
  </si>
  <si>
    <t>B.01.054.000.000.000.000.001.000</t>
  </si>
  <si>
    <t>Прием врача-физиотерапевта</t>
  </si>
  <si>
    <t>B.01.055.001.000.000.000.000.000</t>
  </si>
  <si>
    <t>Прием (осмотр, консультация) врача-фтизиатра первичный</t>
  </si>
  <si>
    <t>B.01.015.001.000.000.000.000.000</t>
  </si>
  <si>
    <t>Прием (осмотр, консультация) врача-кардиолога первичный</t>
  </si>
  <si>
    <t>B.02.069.001.000.000.000.000.000</t>
  </si>
  <si>
    <t>Прием (тестирование, консультация) медицинского психолога первичный</t>
  </si>
  <si>
    <t>B.02.069.002.000.000.000.000.000</t>
  </si>
  <si>
    <t>Прием (тестирование, консультация) медицинского психолога повторный</t>
  </si>
  <si>
    <t>B.01.059.001.000.000.000.000.000</t>
  </si>
  <si>
    <t>Прием (осмотр, консультация) врача-эндоскописта первичный</t>
  </si>
  <si>
    <t>Прием врача (детский прием)</t>
  </si>
  <si>
    <t>B.01.029.001.000.000.000.000.002</t>
  </si>
  <si>
    <t>Прием в ЛПУ Офтальмолог (дет. прием)</t>
  </si>
  <si>
    <t>B.01.008.001.000.000.000.000.001</t>
  </si>
  <si>
    <t>Прием в ЛПУ Дерматовенеролог (дет. прием)</t>
  </si>
  <si>
    <t>B.01.010.001.000.000.000.000.000</t>
  </si>
  <si>
    <t>Прием (осмотр, консультация) врача - детского хирурга первичный</t>
  </si>
  <si>
    <t>B.01.023.001.000.000.000.000.001</t>
  </si>
  <si>
    <t>Прием в ЛПУ Невролог (дет. прием)</t>
  </si>
  <si>
    <t>B.01.035.003.000.000.000.000.000</t>
  </si>
  <si>
    <t>Прием (осмотр, консультация) врача-психиатра детского первичный</t>
  </si>
  <si>
    <t>B.01.031.001.000.000.000.000.000</t>
  </si>
  <si>
    <t>Прием (осмотр, консультация) врача-педиатра первичный</t>
  </si>
  <si>
    <t>B.01.058.003.000.000.000.000.000</t>
  </si>
  <si>
    <t>Прием (осмотр, консультация) врача-детского эндокринолога первичный</t>
  </si>
  <si>
    <t>Профилактический осмотр врача</t>
  </si>
  <si>
    <t>B.04.047.002.000.000.000.000.000</t>
  </si>
  <si>
    <t>Профилактический прием (осмотр, консультация) врача-терапевта</t>
  </si>
  <si>
    <t>B.04.001.002.000.000.000.000.000</t>
  </si>
  <si>
    <t>Профилактический прием (осмотр, консультация) врача-акушера-гинеколога</t>
  </si>
  <si>
    <t>B.04.029.002.000.000.000.000.000</t>
  </si>
  <si>
    <t>Профилактический прием (осмотр, консультация) врача-офтальмолога</t>
  </si>
  <si>
    <t>B.04.008.002.000.000.000.000.000</t>
  </si>
  <si>
    <t>Профилактический прием (осмотр, консультация) врача-дерматовенеролога</t>
  </si>
  <si>
    <t>B.04.053.002.000.000.000.000.000</t>
  </si>
  <si>
    <t>Профилактический прием (осмотр, консультация) врача-уролога</t>
  </si>
  <si>
    <t>B.04.057.002.000.000.000.000.000</t>
  </si>
  <si>
    <t>Профилактический прием (осмотр, консультация) врача-хирурга</t>
  </si>
  <si>
    <t>B.04.050.002.000.000.000.000.000</t>
  </si>
  <si>
    <t>Профилактический прием (осмотр, консультация) врача-травматолога-ортопеда</t>
  </si>
  <si>
    <t>B.04.023.002.000.000.000.000.000</t>
  </si>
  <si>
    <t>Профилактический прием (осмотр, консультация) врача-невролога</t>
  </si>
  <si>
    <t>B.04.058.000.000.000.000.001.000</t>
  </si>
  <si>
    <t>Профилактический прием (осмотр, консультация) врача-эндокринолога</t>
  </si>
  <si>
    <t>B.04.028.002.000.000.000.000.000</t>
  </si>
  <si>
    <t>Профилактический прием (осмотр, консультация) врача-оториноларинголога</t>
  </si>
  <si>
    <t>B.04.036.002.000.000.000.000.000</t>
  </si>
  <si>
    <t>Профилактический прием (осмотр, консультация) врача психиатра-нарколога</t>
  </si>
  <si>
    <t>B.04.014.003.000.000.000.000.000</t>
  </si>
  <si>
    <t>Профилактический прием (осмотр, консультация) врача-инфекциониста</t>
  </si>
  <si>
    <t>B.04.037.002.000.000.000.000.000</t>
  </si>
  <si>
    <t>Профилактический прием (осмотр, консультация) врача-пульмонолога</t>
  </si>
  <si>
    <t>B.04.035.002.000.000.000.000.000</t>
  </si>
  <si>
    <t>Профилактический прием (осмотр, консультация) врача-психиатра</t>
  </si>
  <si>
    <t>B.04.055.002.000.000.000.000.000</t>
  </si>
  <si>
    <t>Профилактический прием (осмотр, консультация) врача-фтизиатра</t>
  </si>
  <si>
    <t>Профилактический осмотр врача (детский прием)</t>
  </si>
  <si>
    <t>B.04.029.002.000.000.000.000.001</t>
  </si>
  <si>
    <t>Профилактический осмотр Офтальмолог (дет. прием)</t>
  </si>
  <si>
    <t>B.04.008.002.000.000.000.000.009</t>
  </si>
  <si>
    <t>Профилактический осмотр Дерматовенеролог (дет. прием)</t>
  </si>
  <si>
    <t>B.04.010.002.000.000.000.000.000</t>
  </si>
  <si>
    <t>Профилактический прием (осмотр, консультация) врача-детского хирурга</t>
  </si>
  <si>
    <t>B.04.023.002.000.000.000.000.001</t>
  </si>
  <si>
    <t>Профилактический осмотр Невролог (дет. прием)</t>
  </si>
  <si>
    <t>B.04.035.004.000.000.000.000.000</t>
  </si>
  <si>
    <t xml:space="preserve">Профилактический прием (осмотр, консультация) врача-детского психиатра </t>
  </si>
  <si>
    <t>B.04.031.002.000.000.000.000.000</t>
  </si>
  <si>
    <t>Профилактический прием (осмотр, консультация) врача-педиатра</t>
  </si>
  <si>
    <t>B.04.058.003.000.000.000.000.000</t>
  </si>
  <si>
    <t>Прием (осмотр, консультация) врача-детского эндокринолога профилактический</t>
  </si>
  <si>
    <t>Осмотр на дому врача</t>
  </si>
  <si>
    <t>B.01.047.001.000.000.000.000.001</t>
  </si>
  <si>
    <t>Осмотр на дому Терапевт</t>
  </si>
  <si>
    <t>B.01.023.001.000.000.000.000.002</t>
  </si>
  <si>
    <t>Осмотр на дому Невролог</t>
  </si>
  <si>
    <t>Офтальмолог</t>
  </si>
  <si>
    <t>A.11.26.005.000.000.000.000.000</t>
  </si>
  <si>
    <t>Зондирование слезно-носового протока</t>
  </si>
  <si>
    <t>A.03.26.002.000.000.000.000.000</t>
  </si>
  <si>
    <t>Гониоскопия</t>
  </si>
  <si>
    <t>A.03.26.003.000.000.000.000.000</t>
  </si>
  <si>
    <t>Осмотр периферии глазного дна трехзеркальной линзой Гольдмана</t>
  </si>
  <si>
    <t>A.02.26.005.000.000.000.000.000</t>
  </si>
  <si>
    <t>Периметрия</t>
  </si>
  <si>
    <t>A.02.26.008.000.000.000.000.000</t>
  </si>
  <si>
    <t>Скотометрия (тест Амслера-Маринчева)</t>
  </si>
  <si>
    <t>A.02.26.004.000.000.000.000.000</t>
  </si>
  <si>
    <t>Визометрия</t>
  </si>
  <si>
    <t>A.02.26.009.000.000.000.000.000</t>
  </si>
  <si>
    <t>Исследование цветоощущения по полихроматическим таблицам</t>
  </si>
  <si>
    <t>A.02.26.010.000.000.000.000.000</t>
  </si>
  <si>
    <t>Измерение угла косоглазия</t>
  </si>
  <si>
    <t>A.02.26.011.000.000.000.000.000</t>
  </si>
  <si>
    <t>Исследование диплопии</t>
  </si>
  <si>
    <t>A.02.26.013.000.000.000.000.000</t>
  </si>
  <si>
    <t>Определение рефракции с помощью набора пробных линз</t>
  </si>
  <si>
    <t>A.02.26.014.000.000.000.000.000</t>
  </si>
  <si>
    <t>Скиаскопия</t>
  </si>
  <si>
    <t>A.02.26.015.000.000.000.000.000</t>
  </si>
  <si>
    <t>Тонометрия глаза</t>
  </si>
  <si>
    <t>A.02.26.020.000.000.000.000.000</t>
  </si>
  <si>
    <t>Тест Ширмера</t>
  </si>
  <si>
    <t>A.02.26.022.000.000.000.000.000</t>
  </si>
  <si>
    <t>Экзофтальмометрия</t>
  </si>
  <si>
    <t>A.02.26.023.000.000.000.000.000</t>
  </si>
  <si>
    <t>Исследование аккомодации</t>
  </si>
  <si>
    <t>A.02.26.024.000.000.000.000.000</t>
  </si>
  <si>
    <t>Определение характера зрения, гетерофории</t>
  </si>
  <si>
    <t>A.12.26.004.000.000.000.000.000</t>
  </si>
  <si>
    <t>Тонометрия глаза через 3 часа</t>
  </si>
  <si>
    <t>A.11.26.009.000.000.000.000.000</t>
  </si>
  <si>
    <t>Получение мазка содержимого коньюнктивальной полости и слезоотводящих путей</t>
  </si>
  <si>
    <t>A.03.26.017.000.000.000.000.000</t>
  </si>
  <si>
    <t>Локализация разрывов, инородных тел сетчатки</t>
  </si>
  <si>
    <t>A.02.26.021.000.000.000.000.000</t>
  </si>
  <si>
    <t>Диафаноскопия глаза</t>
  </si>
  <si>
    <t>A.02.26.019.000.000.000.000.000</t>
  </si>
  <si>
    <t>Канальцевая проба (носовая проба, слезно-носовая проба)</t>
  </si>
  <si>
    <t>A.02.26.017.000.000.000.000.000</t>
  </si>
  <si>
    <t>Определение дефектов поверхности роговицы</t>
  </si>
  <si>
    <t>A.02.26.003.000.000.000.000.000</t>
  </si>
  <si>
    <t>Офтальмоскопия</t>
  </si>
  <si>
    <t>A.23.26.001.000.000.000.000.000</t>
  </si>
  <si>
    <t>Подбор очковой коррекции зрения</t>
  </si>
  <si>
    <t>А.03.26.001.000.000.000.000.000</t>
  </si>
  <si>
    <t>Биомикроскопия глаза</t>
  </si>
  <si>
    <t>А.02.26.028.000.000.000.000.000</t>
  </si>
  <si>
    <t>Исследование бинокулярного зрения</t>
  </si>
  <si>
    <t>A.16.26.051.000.000.000.000.000</t>
  </si>
  <si>
    <t>Удаление инородного тела роговицы</t>
  </si>
  <si>
    <t>Женская консультация</t>
  </si>
  <si>
    <t>A.11.20.014.000.000.000.000.000</t>
  </si>
  <si>
    <t>Введение внутриматочной спирали</t>
  </si>
  <si>
    <t>A.11.20.015.000.000.000.000.000</t>
  </si>
  <si>
    <t>Удаление внутриматочной спирали</t>
  </si>
  <si>
    <t>A.16.20.071.000.000.000.000.000</t>
  </si>
  <si>
    <t>Вакуум-экстракция плода</t>
  </si>
  <si>
    <t>A.16.20.036.003.000.000.000.000</t>
  </si>
  <si>
    <t>Радиоволновая терапия шейки матки</t>
  </si>
  <si>
    <t>A.11.20.011.000.000.000.000.000</t>
  </si>
  <si>
    <t>Биопсия шейки матки</t>
  </si>
  <si>
    <t>A.03.20.001.000.000.000.000.000</t>
  </si>
  <si>
    <t>Кольпоскопия</t>
  </si>
  <si>
    <t>A.03.20.001.000.000.000.000.001</t>
  </si>
  <si>
    <t>Кольпоскопия с биопсией участка шейки матки  Акушер-гинеколог</t>
  </si>
  <si>
    <t>A.06.20.001.000.000.000.000.000</t>
  </si>
  <si>
    <t>Гистеросальпингография</t>
  </si>
  <si>
    <t>Круглосуточный стационар</t>
  </si>
  <si>
    <t>B.01.047.000.000.000.000.001.003</t>
  </si>
  <si>
    <r>
      <t>1 к/день</t>
    </r>
    <r>
      <rPr>
        <sz val="10"/>
        <rFont val="Arial"/>
        <family val="0"/>
      </rPr>
      <t xml:space="preserve"> пребывания на терапевтической койке</t>
    </r>
  </si>
  <si>
    <t>B.01.015.000.000.000.000.001.001</t>
  </si>
  <si>
    <t xml:space="preserve">1 к/день на кардиологической койке </t>
  </si>
  <si>
    <t>B.01.057.000.000.000.000.001.001</t>
  </si>
  <si>
    <t>1 к/день пребывания на хирургической койке</t>
  </si>
  <si>
    <t>B.01.023.000.000.000.000.001.001</t>
  </si>
  <si>
    <t>1 к/день пребывания на неврологической койке</t>
  </si>
  <si>
    <t>B.01.028.000.000.000.000.001.002</t>
  </si>
  <si>
    <t>1 к/день пребывания на оториноларингологической койке</t>
  </si>
  <si>
    <t>B.01.014.000.000.000.000.001.001</t>
  </si>
  <si>
    <t>1 к/день пребывания на инфекционной койке</t>
  </si>
  <si>
    <t>B.01.031.000.000.000.000.001.001</t>
  </si>
  <si>
    <t>1 к/день пребывания на педиатрической койке</t>
  </si>
  <si>
    <t>B.01.050.000.000.000.000.001.001</t>
  </si>
  <si>
    <t>1 к/день пребывания в травматалогии и ортопедии (дети)</t>
  </si>
  <si>
    <t>B.01.036.005.000.000.000.000.005</t>
  </si>
  <si>
    <t>Стационарное лечение анонимного больного алкоголизмом за один койко-день в первые сутки</t>
  </si>
  <si>
    <t>B.01.036.005.000.000.000.000.001</t>
  </si>
  <si>
    <t>Стационарное лечение анонимного больного алкоголизмом за один койко-день во вторые и последующие сутки</t>
  </si>
  <si>
    <t>B.01.036.005.000.000.000.000.002</t>
  </si>
  <si>
    <t>Стационарное лечение анонимного больного наркоманией за один койко-день в первые сутки</t>
  </si>
  <si>
    <t>B.01.036.005.000.000.000.000.004</t>
  </si>
  <si>
    <t>Стационарное лечение анонимного больного наркоманией за один койко-день во вторые и последующие сутки</t>
  </si>
  <si>
    <t>B.01.069.000.000.000.000.002.001</t>
  </si>
  <si>
    <t>1 к/день на койке сестринского ухода</t>
  </si>
  <si>
    <t>B.01.069.000.000.000.000.002.026</t>
  </si>
  <si>
    <t>1 к/день пребывания на койке для беременных и рожениц с ребенком</t>
  </si>
  <si>
    <t>B.01.069.000.000.000.000.002.027</t>
  </si>
  <si>
    <t>1 к/день пребывания на койке для беременных и рожениц без ребенка</t>
  </si>
  <si>
    <t>B.01.069.002.000.000.000.000.000</t>
  </si>
  <si>
    <t>Консультативный осмотр заведующим отделением</t>
  </si>
  <si>
    <t>B.01.050.000.000.000.000.001.002</t>
  </si>
  <si>
    <t>1 к/день пребывания в травматологии и ортопедии (взрослые)</t>
  </si>
  <si>
    <t>B.01.069.000.000.000.000.002.028</t>
  </si>
  <si>
    <t>1 к/день пребывания в отделении патологии беременных</t>
  </si>
  <si>
    <t>Дневной стационар</t>
  </si>
  <si>
    <t>B.01.069.000.000.000.000.002.018</t>
  </si>
  <si>
    <t>Лечение в дневном стационаре (1 пациенто/день) на терапевтической койке</t>
  </si>
  <si>
    <t>B.01.069.000.000.000.000.002.019</t>
  </si>
  <si>
    <t>Лечение в дневном стационаре (1 пациенто/день) на хирургической койке</t>
  </si>
  <si>
    <t>B.01.069.000.000.000.000.002.020</t>
  </si>
  <si>
    <t>Лечение в дневном стационаре (1 пациенто/день) на гинекологической койке</t>
  </si>
  <si>
    <t>B.01.069.000.000.000.000.002.021</t>
  </si>
  <si>
    <t>Лечение в дневном стационаре (1 пациенто/день) на неврологической койке</t>
  </si>
  <si>
    <t>B.01.069.000.000.000.000.002.022</t>
  </si>
  <si>
    <t>Лечение в дневном стационаре (1 пациенто/день) на гинекологической койке для производства абортов</t>
  </si>
  <si>
    <t>B.01.069.000.000.000.000.002.023</t>
  </si>
  <si>
    <t>Лечение в дневном стационаре (1 пациенто/день) на инфекционной койке</t>
  </si>
  <si>
    <t>B.01.069.000.000.000.000.002.024</t>
  </si>
  <si>
    <t>Лечение в дневном стационаре (1 пациенто/день) на гинекологической койке при патологии беременности</t>
  </si>
  <si>
    <t>B.01.069.000.000.000.000.002.025</t>
  </si>
  <si>
    <t>Лечение в дневном стационаре (1 пациенто/день) на педиатрической койке</t>
  </si>
  <si>
    <t>Отделение анестезиологии и реанимации</t>
  </si>
  <si>
    <t>A.18.05.005.000.000.000.000.000</t>
  </si>
  <si>
    <t>Ультрафиолетовое облучение крови</t>
  </si>
  <si>
    <t>B.01.003.001.000.000.000.000.000</t>
  </si>
  <si>
    <t>Осмотр (консультация) врачом-анестезиологом-реаниматологом первичный</t>
  </si>
  <si>
    <t>A.25.30.000.000.000.000.001.000</t>
  </si>
  <si>
    <t xml:space="preserve">Комбинированная в/в анестезия с сохранением спонтанного дыхания 1 степени (без постнаркозного наблюдения) </t>
  </si>
  <si>
    <t>A.25.30.000.000.000.000.002.000</t>
  </si>
  <si>
    <t xml:space="preserve">Комбинированная в/в анестезия с сохранением спонтанного дыхания 2 степени (без постнаркозного наблюдения) </t>
  </si>
  <si>
    <t>B.01.003.004.007.000.000.000.000</t>
  </si>
  <si>
    <t>Спинальная анестезия</t>
  </si>
  <si>
    <t>B.01.003.004.010.000.000.000.000</t>
  </si>
  <si>
    <t>Комбинированный эндотрахеальный наркоз</t>
  </si>
  <si>
    <t>Акушерство и гинекология</t>
  </si>
  <si>
    <t>B.02.001.001.000.000.000.000.000</t>
  </si>
  <si>
    <t>Процедуры сестринского ухода при подготовке пациентки к гинекологической операции</t>
  </si>
  <si>
    <t>A.16.01.009.000.000.000.000.000</t>
  </si>
  <si>
    <t>Ушивание открытой раны (без кожной пересадки)</t>
  </si>
  <si>
    <t>A.16.20.037.000.000.000.000.000</t>
  </si>
  <si>
    <t>Искусственное прерывание беременности (аборт)</t>
  </si>
  <si>
    <t>A.11.01.003.000.000.000.000.000</t>
  </si>
  <si>
    <t>Внутрикожное введение лекарственных препаратов</t>
  </si>
  <si>
    <t>Хирургическое отделение</t>
  </si>
  <si>
    <t>A.16.01.001.000.000.000.000.000</t>
  </si>
  <si>
    <t>Удаление поверхностно расположенного инородного тела</t>
  </si>
  <si>
    <t>A.16.01.004.000.000.000.000.000</t>
  </si>
  <si>
    <t>Хирургическая обработка раны или инфицированной ткани</t>
  </si>
  <si>
    <t>A.16.30.008.000.000.000.000.001</t>
  </si>
  <si>
    <t>Иссечение поражения подкожно - жировой клетчатки Хирург</t>
  </si>
  <si>
    <t>A.16.01.008.000.000.000.000.000</t>
  </si>
  <si>
    <t>Сшивание кожи и подкожной клетчатки</t>
  </si>
  <si>
    <t>A.16.01.010.000.000.000.000.000</t>
  </si>
  <si>
    <t>Кожная пластика для закрытия раны</t>
  </si>
  <si>
    <t>A.16.01.011.000.000.000.000.000</t>
  </si>
  <si>
    <t>Вскрытие фурункула (карбункула)</t>
  </si>
  <si>
    <t>A.16.01.012.000.000.000.000.000</t>
  </si>
  <si>
    <t>Вскрытие и дренирование флегмоны (абсцесса)</t>
  </si>
  <si>
    <t>A.16.01.028.000.000.000.000.000</t>
  </si>
  <si>
    <t>Удаление мозоли</t>
  </si>
  <si>
    <t>A.16.03.026.000.000.000.000.000</t>
  </si>
  <si>
    <t>Закрытое вправление перелома с внутренней фиксацией</t>
  </si>
  <si>
    <t>A.16.04.003.000.000.000.000.000</t>
  </si>
  <si>
    <t>Удаление свободного или инородного тела сустава</t>
  </si>
  <si>
    <t>A.16.04.014.000.000.000.000.000</t>
  </si>
  <si>
    <t>Артропластика стопы и пальцев ноги</t>
  </si>
  <si>
    <t>A.16.04.019.000.000.000.000.000</t>
  </si>
  <si>
    <t>Иссечение суставной сумки (синовэктомия)</t>
  </si>
  <si>
    <t>A.16.19.017.000.000.000.000.000</t>
  </si>
  <si>
    <t>Удаление полипа анального канала и прямой кишки</t>
  </si>
  <si>
    <t>A.16.19.024.000.000.000.000.000</t>
  </si>
  <si>
    <t>Иссечение эпителиального копчикового хода</t>
  </si>
  <si>
    <t>A.16.21.014.000.000.000.000.000</t>
  </si>
  <si>
    <t>Реконструктивная операция на половом члене</t>
  </si>
  <si>
    <t>A.16.24.003.000.000.000.000.000</t>
  </si>
  <si>
    <t>Рассечение спаек и декомпрессия нерва</t>
  </si>
  <si>
    <t>A.16.28.058.000.000.000.000.000</t>
  </si>
  <si>
    <t>Вправление парафимоза</t>
  </si>
  <si>
    <t>A.16.01.016.000.000.000.000.000</t>
  </si>
  <si>
    <t>Удаление атеромы</t>
  </si>
  <si>
    <t>A.16.01.018.000.000.000.000.000</t>
  </si>
  <si>
    <t>Удаление доброкачественных новообразований подкожно-жировой клетчатки</t>
  </si>
  <si>
    <t>A.16.01.023.000.000.000.000.000</t>
  </si>
  <si>
    <t>Иссечение рубцов кожи</t>
  </si>
  <si>
    <t>A.16.01.027.000.000.000.000.000</t>
  </si>
  <si>
    <t>Удаление ногтевых пластинок</t>
  </si>
  <si>
    <t>A.16.02.004.000.000.000.000.000</t>
  </si>
  <si>
    <t>Иссечение контрактуры Дюпюитрена</t>
  </si>
  <si>
    <t xml:space="preserve"> A.16.09.001 000.000.000.000.000</t>
  </si>
  <si>
    <t>Торакоцентез</t>
  </si>
  <si>
    <t>A.16.12.006.000.000.000.000.000</t>
  </si>
  <si>
    <t>Разрез, иссечение и закрытие вен нижней конечности</t>
  </si>
  <si>
    <t>A.16.19.013.000.000.000.000.000</t>
  </si>
  <si>
    <t>Удаление геморроидальных узлов</t>
  </si>
  <si>
    <t>A.16.21.013.000.000.000.000.000</t>
  </si>
  <si>
    <t>Обрезание крайней плоти</t>
  </si>
  <si>
    <t>A.16.21.024.000.000.000.000.000</t>
  </si>
  <si>
    <t>Иссечение оболочек яичка</t>
  </si>
  <si>
    <t>Лаборатория</t>
  </si>
  <si>
    <t>B.03.016.002.000.000.000.000.000</t>
  </si>
  <si>
    <t xml:space="preserve">Общий (клинический) анализ крови </t>
  </si>
  <si>
    <t>B.03.016.003.000.000.000.000.000</t>
  </si>
  <si>
    <t xml:space="preserve">Общий (клинический) анализ крови развернутый  </t>
  </si>
  <si>
    <t>A.08.05.003.000.000.000.000.000</t>
  </si>
  <si>
    <t>Исследование уровня эритроцитов в крови</t>
  </si>
  <si>
    <t>A.08.05.004.000.000.000.000.000</t>
  </si>
  <si>
    <t>Исследование уровня лейкоцитов в крови</t>
  </si>
  <si>
    <t>A.08.05.005.000.000.000.000.000</t>
  </si>
  <si>
    <t>Исследование уровня тромбоцитов в крови</t>
  </si>
  <si>
    <t>A.08.05.008.000.000.000.000.000</t>
  </si>
  <si>
    <t>Исследование уровня ретикулоцитов в крови</t>
  </si>
  <si>
    <t>A.08.05.009.000.000.000.000.000</t>
  </si>
  <si>
    <t>Определение цветового показателя</t>
  </si>
  <si>
    <t>A.09.05.003.000.000.000.000.000</t>
  </si>
  <si>
    <t>Исследование уровня общего гемоглобина в крови</t>
  </si>
  <si>
    <t>A.09.05.004.000.000.000.000.000</t>
  </si>
  <si>
    <t>Исследование уровня альфа-липопротеинов (высокой плотности) в крови</t>
  </si>
  <si>
    <t>A.09.05.017.000.000.000.000.000</t>
  </si>
  <si>
    <t>Исследование уровня мочевины в крови</t>
  </si>
  <si>
    <t>A.09.05.020.000.000.000.000.000</t>
  </si>
  <si>
    <t>Исследование уровня креатинина в крови</t>
  </si>
  <si>
    <t>A.09.05.021.000.000.000.000.000</t>
  </si>
  <si>
    <t>Исследование уровня общего билирубина в крови</t>
  </si>
  <si>
    <t>A.09.05.022.000.000.000.000.000</t>
  </si>
  <si>
    <t>Исследование уровня свободного и связанного билирубина в крови</t>
  </si>
  <si>
    <t>A.09.05.023.000.000.000.000.000</t>
  </si>
  <si>
    <t>Исследование уровня глюкозы в крови</t>
  </si>
  <si>
    <t>A.09.05.026.000.000.000.000.000</t>
  </si>
  <si>
    <t>Исследование уровня холестерина в крови</t>
  </si>
  <si>
    <t>A.09.05.030.000.000.000.000.000</t>
  </si>
  <si>
    <t>Исследование уровня натрия в крови</t>
  </si>
  <si>
    <t>A.09.05.031.000.000.000.000.000</t>
  </si>
  <si>
    <t>Исследование уровня калия в крови</t>
  </si>
  <si>
    <t>A.09.05.033.000.000.000.000.000</t>
  </si>
  <si>
    <t>Исследование уровня неорганического фосфора в крови</t>
  </si>
  <si>
    <t>A.09.05.034.000.000.000.000.000</t>
  </si>
  <si>
    <t>Исследование уровня хлоридов в крови</t>
  </si>
  <si>
    <t>A.09.05.041.000.000.000.000.000</t>
  </si>
  <si>
    <t>Исследование уровня аспартат-трансаминазы в крови</t>
  </si>
  <si>
    <t>A.09.05.042.000.000.000.000.000</t>
  </si>
  <si>
    <t>Исследование уровня аланин-трансаминазы в крови</t>
  </si>
  <si>
    <t>A.09.05.043.000.000.000.000.000</t>
  </si>
  <si>
    <t>Исследование уровня креатинкиназы  в крови</t>
  </si>
  <si>
    <t>A.09.05.045.000.000.000.000.000</t>
  </si>
  <si>
    <t>Исследование уровня амилазы в крови</t>
  </si>
  <si>
    <t>B.03.016.010.000.000.000.000.000</t>
  </si>
  <si>
    <t>Копрологическое исследование</t>
  </si>
  <si>
    <t>A.09.19.001.000.000.000.000.000</t>
  </si>
  <si>
    <t>Исследование кала на скрытую кровь</t>
  </si>
  <si>
    <t>A.09.19.002.000.000.000.000.000</t>
  </si>
  <si>
    <t xml:space="preserve">Исследование кала на гельминты </t>
  </si>
  <si>
    <t>A.09.19.004.000.000.000.000.000</t>
  </si>
  <si>
    <t>Исследование физических  свойств каловых масс</t>
  </si>
  <si>
    <t>A.09.19.005.000.000.000.000.000</t>
  </si>
  <si>
    <t>Исследование концентрации  водородных ионов (pH) в кале</t>
  </si>
  <si>
    <t>A.09.20.001.000.000.000.000.000</t>
  </si>
  <si>
    <t>Микроскопическое исследование влагалищных мазков</t>
  </si>
  <si>
    <t>A.09.21.003.000.000.000.000.003</t>
  </si>
  <si>
    <t>Микроскопическое исследование отделяемого половых органов у мужчин</t>
  </si>
  <si>
    <t>A.09.21.001.000.000.000.000.000</t>
  </si>
  <si>
    <t>Микроскопическое исследование спермы</t>
  </si>
  <si>
    <t>A.09.21.007.000.000.000.000.000</t>
  </si>
  <si>
    <t xml:space="preserve">Определение концентрации водородных ионов (рН) в эякуляте </t>
  </si>
  <si>
    <t>A.09.28.001.000.000.000.000.000</t>
  </si>
  <si>
    <t xml:space="preserve">Микроскопическое исследование осадка мочи </t>
  </si>
  <si>
    <t>A.09.28.003.000.000.000.000.000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</si>
</sst>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00"/>
    <numFmt numFmtId="183" formatCode="0.0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  <numFmt numFmtId="191" formatCode="#,##0.0_ ;[Red]\-#,##0.0\ "/>
    <numFmt numFmtId="192" formatCode="#,##0_ ;[Red]\-#,##0\ "/>
    <numFmt numFmtId="193" formatCode="0.0"/>
    <numFmt numFmtId="194" formatCode="#,##0.000_ ;[Red]\-#,##0.000\ "/>
    <numFmt numFmtId="195" formatCode="#,##0.0000_ ;[Red]\-#,##0.0000\ "/>
    <numFmt numFmtId="196" formatCode="#,##0.00000_ ;[Red]\-#,##0.00000\ "/>
    <numFmt numFmtId="197" formatCode="#,##0.000000_ ;[Red]\-#,##0.0000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92" fontId="21" fillId="0" borderId="11" xfId="0" applyNumberFormat="1" applyFont="1" applyFill="1" applyBorder="1" applyAlignment="1">
      <alignment horizontal="center" vertical="center" wrapText="1"/>
    </xf>
    <xf numFmtId="192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2" fontId="0" fillId="0" borderId="11" xfId="0" applyNumberFormat="1" applyFill="1" applyBorder="1" applyAlignment="1">
      <alignment horizontal="center"/>
    </xf>
    <xf numFmtId="192" fontId="2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/>
    </xf>
    <xf numFmtId="19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192" fontId="0" fillId="0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192" fontId="0" fillId="0" borderId="16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3" fontId="0" fillId="0" borderId="17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192" fontId="21" fillId="0" borderId="0" xfId="0" applyNumberFormat="1" applyFont="1" applyFill="1" applyAlignment="1">
      <alignment horizontal="center" vertical="center"/>
    </xf>
    <xf numFmtId="19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vertical="center"/>
    </xf>
    <xf numFmtId="9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4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1-2\&#1084;&#1086;&#1080;%20&#1076;&#1086;&#1082;&#1091;&#1084;&#1077;&#1085;&#1090;&#1099;\&#1055;&#1056;&#1045;&#1049;&#1057;&#1050;&#1059;&#1056;&#1040;&#1053;&#1058;%20&#1043;&#1054;&#1041;&#1059;&#1047;%20&#1054;&#1062;&#1043;&#1041;%20&#1085;&#1072;%202013%20&#1075;&#1086;&#1076;\&#1048;&#1085;&#1092;&#1086;&#1088;&#1084;&#1072;&#1094;&#1080;&#1103;%20&#1086;%20&#1087;&#1083;&#1072;&#1090;&#1077;%20&#1079;&#1072;%20&#1086;&#1082;&#1072;&#1079;&#1072;&#1085;&#1080;&#1077;%20&#1091;&#1089;&#1083;&#1091;&#1075;%20(&#1074;&#1099;&#1087;&#1086;&#1083;&#1085;&#1077;&#1085;&#1080;&#1077;%20&#1088;&#1072;&#1073;&#1086;&#1090;)%20&#1085;&#1072;%202013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7;&#1083;&#1072;&#1090;&#1077;%20&#1079;&#1072;%20&#1086;&#1082;&#1072;&#1079;&#1072;&#1085;&#1080;&#1077;%20&#1091;&#1089;&#1083;&#1091;&#1075;%20(&#1074;&#1099;&#1087;&#1086;&#1083;&#1085;&#1077;&#1085;&#1080;&#1077;%20&#1088;&#1072;&#1073;&#1086;&#1090;)%20&#1085;&#1072;%202017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59;&#1047;&#1048;%20(2%20&#1085;&#1086;&#1074;&#1099;&#1077;%20&#1091;&#1089;&#1083;&#1091;&#1075;&#1080;%20&#1089;%202017%20&#1075;&#1086;&#1076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87;&#1088;&#1080;&#1077;&#1084;&#1085;&#1086;&#1084;&#1091;%20&#1086;&#1090;&#1076;&#1077;&#1083;&#1077;&#1085;&#1080;&#1102;%20(&#1086;&#1089;&#1074;&#1080;&#1076;&#1077;&#1090;&#1077;&#1083;&#1100;&#1089;&#1090;&#1074;&#1086;&#1074;&#1072;&#1085;&#1080;&#1077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74;&#1079;&#1088;&#1086;&#1089;&#1083;&#1086;&#1081;%20&#1087;&#1086;&#1083;&#1080;&#1082;&#1083;&#1080;&#1085;&#1080;&#1082;&#1077;%20(6%20&#1091;&#1089;&#1083;&#1091;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услуг"/>
      <sheetName val="Рабочая табличка"/>
    </sheetNames>
    <sheetDataSet>
      <sheetData sheetId="1">
        <row r="10">
          <cell r="F10">
            <v>286.14990021702886</v>
          </cell>
        </row>
        <row r="12">
          <cell r="F12">
            <v>157.1930664675515</v>
          </cell>
        </row>
        <row r="13">
          <cell r="F13">
            <v>185.29942555674154</v>
          </cell>
        </row>
        <row r="14">
          <cell r="F14">
            <v>251.8162426487021</v>
          </cell>
        </row>
        <row r="15">
          <cell r="F15">
            <v>228.11745259449114</v>
          </cell>
        </row>
        <row r="16">
          <cell r="F16">
            <v>251.70443735677978</v>
          </cell>
        </row>
        <row r="17">
          <cell r="F17">
            <v>226.02094776452049</v>
          </cell>
        </row>
        <row r="19">
          <cell r="F19">
            <v>173.1116415222486</v>
          </cell>
        </row>
        <row r="20">
          <cell r="F20">
            <v>202.39993469743365</v>
          </cell>
        </row>
        <row r="21">
          <cell r="F21">
            <v>299.5327817123254</v>
          </cell>
        </row>
        <row r="22">
          <cell r="F22">
            <v>285.56940545010383</v>
          </cell>
        </row>
        <row r="23">
          <cell r="F23">
            <v>398.3951925461589</v>
          </cell>
        </row>
        <row r="24">
          <cell r="F24">
            <v>119.94143655146581</v>
          </cell>
        </row>
        <row r="25">
          <cell r="F25">
            <v>296.9298525605473</v>
          </cell>
        </row>
        <row r="26">
          <cell r="F26">
            <v>260.0553231452193</v>
          </cell>
        </row>
        <row r="27">
          <cell r="F27">
            <v>400.41411875488666</v>
          </cell>
        </row>
        <row r="28">
          <cell r="F28">
            <v>182.00641761585754</v>
          </cell>
        </row>
        <row r="29">
          <cell r="F29">
            <v>139.34215042885307</v>
          </cell>
        </row>
        <row r="30">
          <cell r="F30">
            <v>204.37901291151397</v>
          </cell>
        </row>
        <row r="31">
          <cell r="F31">
            <v>126.99812704472464</v>
          </cell>
        </row>
        <row r="32">
          <cell r="F32">
            <v>218.47338892899597</v>
          </cell>
        </row>
        <row r="33">
          <cell r="F33">
            <v>180.46953934142158</v>
          </cell>
        </row>
        <row r="35">
          <cell r="F35">
            <v>135.1860371620943</v>
          </cell>
        </row>
        <row r="36">
          <cell r="F36">
            <v>126.34051742505106</v>
          </cell>
        </row>
        <row r="37">
          <cell r="F37">
            <v>110.44572045995706</v>
          </cell>
        </row>
        <row r="38">
          <cell r="F38">
            <v>117.35610082163302</v>
          </cell>
        </row>
        <row r="39">
          <cell r="F39">
            <v>146.97737441844592</v>
          </cell>
        </row>
        <row r="40">
          <cell r="F40">
            <v>139.80677181310546</v>
          </cell>
        </row>
        <row r="41">
          <cell r="F41">
            <v>126.27899436358346</v>
          </cell>
        </row>
        <row r="42">
          <cell r="F42">
            <v>123.87805540124211</v>
          </cell>
        </row>
        <row r="43">
          <cell r="F43">
            <v>135.60795624728058</v>
          </cell>
        </row>
        <row r="44">
          <cell r="F44">
            <v>154.39834108882752</v>
          </cell>
        </row>
        <row r="45">
          <cell r="F45">
            <v>147.20072445881644</v>
          </cell>
        </row>
        <row r="46">
          <cell r="F46">
            <v>160.00292473524712</v>
          </cell>
        </row>
        <row r="47">
          <cell r="F47">
            <v>237.54388204843787</v>
          </cell>
        </row>
        <row r="48">
          <cell r="F48">
            <v>106.0480082909855</v>
          </cell>
        </row>
        <row r="49">
          <cell r="F49">
            <v>163.50321032921119</v>
          </cell>
        </row>
        <row r="50">
          <cell r="F50">
            <v>122.25053351034242</v>
          </cell>
        </row>
        <row r="51">
          <cell r="F51">
            <v>113.03666871630759</v>
          </cell>
        </row>
        <row r="52">
          <cell r="F52">
            <v>536.531062906929</v>
          </cell>
        </row>
        <row r="57">
          <cell r="F57">
            <v>501.53791587252715</v>
          </cell>
        </row>
        <row r="58">
          <cell r="F58">
            <v>37.82626086633857</v>
          </cell>
        </row>
        <row r="59">
          <cell r="F59">
            <v>362.21522164294436</v>
          </cell>
        </row>
        <row r="60">
          <cell r="F60">
            <v>97.59905302165973</v>
          </cell>
        </row>
        <row r="61">
          <cell r="F61">
            <v>90.75100084839202</v>
          </cell>
        </row>
        <row r="62">
          <cell r="F62">
            <v>162.6650883694329</v>
          </cell>
        </row>
        <row r="63">
          <cell r="F63">
            <v>34.24026086633857</v>
          </cell>
        </row>
        <row r="64">
          <cell r="F64">
            <v>94.18456663675576</v>
          </cell>
        </row>
        <row r="65">
          <cell r="F65">
            <v>209.75737168781077</v>
          </cell>
        </row>
        <row r="66">
          <cell r="F66">
            <v>162.6650883694329</v>
          </cell>
        </row>
        <row r="67">
          <cell r="F67">
            <v>128.42482750309432</v>
          </cell>
        </row>
        <row r="68">
          <cell r="F68">
            <v>153.34217504208175</v>
          </cell>
        </row>
        <row r="69">
          <cell r="F69">
            <v>146.3985795324896</v>
          </cell>
        </row>
        <row r="70">
          <cell r="F70">
            <v>94.18456663675576</v>
          </cell>
        </row>
        <row r="71">
          <cell r="F71">
            <v>304.78602021906266</v>
          </cell>
        </row>
        <row r="72">
          <cell r="F72">
            <v>196.9053492357715</v>
          </cell>
        </row>
        <row r="73">
          <cell r="F73">
            <v>487.99526510829867</v>
          </cell>
        </row>
        <row r="74">
          <cell r="F74">
            <v>256.84965500618864</v>
          </cell>
        </row>
        <row r="75">
          <cell r="F75">
            <v>365.19622164294435</v>
          </cell>
        </row>
        <row r="76">
          <cell r="F76">
            <v>198.98634923577148</v>
          </cell>
        </row>
        <row r="77">
          <cell r="F77">
            <v>139.43056185860303</v>
          </cell>
        </row>
        <row r="78">
          <cell r="F78">
            <v>199.15134923577148</v>
          </cell>
        </row>
        <row r="79">
          <cell r="F79">
            <v>353.11522164294433</v>
          </cell>
        </row>
        <row r="80">
          <cell r="F80">
            <v>102.64173066259308</v>
          </cell>
        </row>
        <row r="81">
          <cell r="F81">
            <v>211.58539219223397</v>
          </cell>
        </row>
        <row r="82">
          <cell r="F82">
            <v>385.36712597151063</v>
          </cell>
        </row>
        <row r="83">
          <cell r="F83">
            <v>152.71703149287765</v>
          </cell>
        </row>
        <row r="84">
          <cell r="F84">
            <v>488.25381937726246</v>
          </cell>
        </row>
        <row r="85">
          <cell r="F85">
            <v>584.8221251412524</v>
          </cell>
        </row>
        <row r="86">
          <cell r="F86">
            <v>370.2272259083819</v>
          </cell>
        </row>
        <row r="87">
          <cell r="F87">
            <v>1788.65</v>
          </cell>
        </row>
        <row r="88">
          <cell r="F88">
            <v>1684.0300000000002</v>
          </cell>
        </row>
        <row r="89">
          <cell r="F89">
            <v>2507.66</v>
          </cell>
        </row>
        <row r="90">
          <cell r="F90">
            <v>1738.2599999999998</v>
          </cell>
        </row>
        <row r="91">
          <cell r="F91">
            <v>2593.41</v>
          </cell>
        </row>
        <row r="92">
          <cell r="F92">
            <v>2737.65</v>
          </cell>
        </row>
        <row r="93">
          <cell r="F93">
            <v>7283.570000000001</v>
          </cell>
        </row>
        <row r="94">
          <cell r="F94">
            <v>4716.06</v>
          </cell>
        </row>
        <row r="95">
          <cell r="F95">
            <v>1899.15</v>
          </cell>
        </row>
        <row r="96">
          <cell r="F96">
            <v>2485.9</v>
          </cell>
        </row>
        <row r="97">
          <cell r="F97">
            <v>1437.1221685482012</v>
          </cell>
        </row>
        <row r="98">
          <cell r="F98">
            <v>995.4226836051764</v>
          </cell>
        </row>
        <row r="99">
          <cell r="F99">
            <v>1766.2319110197136</v>
          </cell>
        </row>
        <row r="100">
          <cell r="F100">
            <v>1310.0424260766888</v>
          </cell>
        </row>
        <row r="101">
          <cell r="F101">
            <v>412.2224284796762</v>
          </cell>
        </row>
        <row r="102">
          <cell r="F102">
            <v>1339.21</v>
          </cell>
        </row>
        <row r="103">
          <cell r="F103">
            <v>1874.13</v>
          </cell>
        </row>
        <row r="104">
          <cell r="F104">
            <v>1503</v>
          </cell>
        </row>
        <row r="105">
          <cell r="F105">
            <v>1299.23</v>
          </cell>
        </row>
        <row r="106">
          <cell r="F106">
            <v>1146.48</v>
          </cell>
        </row>
        <row r="107">
          <cell r="F107">
            <v>2050.77</v>
          </cell>
        </row>
        <row r="108">
          <cell r="F108">
            <v>1470.08</v>
          </cell>
        </row>
        <row r="109">
          <cell r="F109">
            <v>1385.01</v>
          </cell>
        </row>
        <row r="110">
          <cell r="F110">
            <v>1120.0797980591553</v>
          </cell>
        </row>
        <row r="111">
          <cell r="F111">
            <v>292.679309512165</v>
          </cell>
        </row>
        <row r="113">
          <cell r="F113">
            <v>1010.7614816276248</v>
          </cell>
        </row>
        <row r="114">
          <cell r="F114">
            <v>1160.3856998297647</v>
          </cell>
        </row>
        <row r="115">
          <cell r="F115">
            <v>1943.926263425485</v>
          </cell>
        </row>
        <row r="116">
          <cell r="F116">
            <v>3327.2253258726873</v>
          </cell>
        </row>
        <row r="117">
          <cell r="F117">
            <v>240.4402536022284</v>
          </cell>
        </row>
        <row r="118">
          <cell r="F118">
            <v>590.5228439470792</v>
          </cell>
        </row>
        <row r="119">
          <cell r="F119">
            <v>991.119570137646</v>
          </cell>
        </row>
        <row r="120">
          <cell r="F120">
            <v>109.89359809259591</v>
          </cell>
        </row>
        <row r="121">
          <cell r="F121">
            <v>2927.6568682248158</v>
          </cell>
        </row>
        <row r="122">
          <cell r="F122">
            <v>454.1001138484421</v>
          </cell>
        </row>
        <row r="123">
          <cell r="F123">
            <v>2998.5627817319496</v>
          </cell>
        </row>
        <row r="124">
          <cell r="F124">
            <v>2998.5627817319496</v>
          </cell>
        </row>
        <row r="125">
          <cell r="F125">
            <v>3739.996173869087</v>
          </cell>
        </row>
        <row r="126">
          <cell r="F126">
            <v>3239.1093027519673</v>
          </cell>
        </row>
        <row r="127">
          <cell r="F127">
            <v>3266.4686952390834</v>
          </cell>
        </row>
        <row r="128">
          <cell r="F128">
            <v>2927.6568682248158</v>
          </cell>
        </row>
        <row r="129">
          <cell r="F129">
            <v>1210.374304008436</v>
          </cell>
        </row>
        <row r="130">
          <cell r="F130">
            <v>4691.115738913813</v>
          </cell>
        </row>
        <row r="131">
          <cell r="F131">
            <v>5160.595659037527</v>
          </cell>
        </row>
        <row r="132">
          <cell r="F132">
            <v>5126.209574957458</v>
          </cell>
        </row>
        <row r="133">
          <cell r="F133">
            <v>3337.374608746217</v>
          </cell>
        </row>
        <row r="134">
          <cell r="F134">
            <v>5300.395659037527</v>
          </cell>
        </row>
        <row r="135">
          <cell r="F135">
            <v>4320.793481926156</v>
          </cell>
        </row>
        <row r="136">
          <cell r="F136">
            <v>4252.524696951923</v>
          </cell>
        </row>
        <row r="137">
          <cell r="F137">
            <v>671.5568801966966</v>
          </cell>
        </row>
        <row r="138">
          <cell r="F138">
            <v>3085.655823771984</v>
          </cell>
        </row>
        <row r="139">
          <cell r="F139">
            <v>5289.896541868658</v>
          </cell>
        </row>
        <row r="140">
          <cell r="F140">
            <v>3456.3725198405523</v>
          </cell>
        </row>
        <row r="141">
          <cell r="F141">
            <v>3140.374608746217</v>
          </cell>
        </row>
        <row r="142">
          <cell r="F142">
            <v>5103.395659037527</v>
          </cell>
        </row>
        <row r="143">
          <cell r="F143">
            <v>5103.395659037527</v>
          </cell>
        </row>
        <row r="144">
          <cell r="F144">
            <v>4252.524696951923</v>
          </cell>
        </row>
        <row r="145">
          <cell r="F145">
            <v>4252.524696951923</v>
          </cell>
        </row>
        <row r="146">
          <cell r="F146">
            <v>3141.937038797751</v>
          </cell>
        </row>
        <row r="147">
          <cell r="F147">
            <v>4252.524696951923</v>
          </cell>
        </row>
        <row r="149">
          <cell r="F149">
            <v>259.2584724842901</v>
          </cell>
        </row>
        <row r="150">
          <cell r="F150">
            <v>267.03649123510735</v>
          </cell>
        </row>
        <row r="151">
          <cell r="F151">
            <v>93.63677668573746</v>
          </cell>
        </row>
        <row r="152">
          <cell r="F152">
            <v>70.93929181233081</v>
          </cell>
        </row>
        <row r="153">
          <cell r="F153">
            <v>134.30321565106732</v>
          </cell>
        </row>
        <row r="154">
          <cell r="F154">
            <v>149.20767698807242</v>
          </cell>
        </row>
        <row r="155">
          <cell r="F155">
            <v>44.26679077623673</v>
          </cell>
        </row>
        <row r="156">
          <cell r="F156">
            <v>55.11755027969663</v>
          </cell>
        </row>
        <row r="157">
          <cell r="F157">
            <v>160.4931071096765</v>
          </cell>
        </row>
        <row r="158">
          <cell r="F158">
            <v>96.87829710562916</v>
          </cell>
        </row>
        <row r="159">
          <cell r="F159">
            <v>105.46561357256296</v>
          </cell>
        </row>
        <row r="160">
          <cell r="F160">
            <v>92.15115223555784</v>
          </cell>
        </row>
        <row r="161">
          <cell r="F161">
            <v>112.50910612496907</v>
          </cell>
        </row>
        <row r="162">
          <cell r="F162">
            <v>120.43718846869514</v>
          </cell>
        </row>
        <row r="163">
          <cell r="F163">
            <v>85.46704818277692</v>
          </cell>
        </row>
        <row r="164">
          <cell r="F164">
            <v>162.12546306827858</v>
          </cell>
        </row>
        <row r="165">
          <cell r="F165">
            <v>150.96636061069245</v>
          </cell>
        </row>
        <row r="166">
          <cell r="F166">
            <v>117.48561357256294</v>
          </cell>
        </row>
        <row r="167">
          <cell r="F167">
            <v>110.16561357256295</v>
          </cell>
        </row>
        <row r="168">
          <cell r="F168">
            <v>90.34776822454255</v>
          </cell>
        </row>
        <row r="169">
          <cell r="F169">
            <v>96.2199033127056</v>
          </cell>
        </row>
        <row r="170">
          <cell r="F170">
            <v>148.58561357256298</v>
          </cell>
        </row>
        <row r="171">
          <cell r="F171">
            <v>128.36561357256295</v>
          </cell>
        </row>
        <row r="172">
          <cell r="F172">
            <v>222.81052350081916</v>
          </cell>
        </row>
        <row r="173">
          <cell r="F173">
            <v>37.92072642254478</v>
          </cell>
        </row>
        <row r="174">
          <cell r="F174">
            <v>86.17919649430837</v>
          </cell>
        </row>
        <row r="175">
          <cell r="F175">
            <v>40.24322642254478</v>
          </cell>
        </row>
        <row r="176">
          <cell r="F176">
            <v>33.1903712926161</v>
          </cell>
        </row>
        <row r="177">
          <cell r="F177">
            <v>163.56214379839483</v>
          </cell>
        </row>
        <row r="178">
          <cell r="F178">
            <v>328.2202458144568</v>
          </cell>
        </row>
        <row r="179">
          <cell r="F179">
            <v>29.127871292616103</v>
          </cell>
        </row>
        <row r="180">
          <cell r="F180">
            <v>71.84250969980096</v>
          </cell>
        </row>
        <row r="181">
          <cell r="F181">
            <v>47.03813294372843</v>
          </cell>
        </row>
        <row r="182">
          <cell r="F182">
            <v>53.027793794633816</v>
          </cell>
        </row>
        <row r="183">
          <cell r="F183">
            <v>21.2078712926161</v>
          </cell>
        </row>
        <row r="184">
          <cell r="F184">
            <v>25.19437577707056</v>
          </cell>
        </row>
        <row r="185">
          <cell r="F185">
            <v>14.147871292616102</v>
          </cell>
        </row>
        <row r="186">
          <cell r="F186">
            <v>247.4185265754062</v>
          </cell>
        </row>
        <row r="187">
          <cell r="F187">
            <v>381.25852657540617</v>
          </cell>
        </row>
        <row r="188">
          <cell r="F188">
            <v>387.0885265754062</v>
          </cell>
        </row>
        <row r="189">
          <cell r="F189">
            <v>223.3819528579193</v>
          </cell>
        </row>
        <row r="190">
          <cell r="F190">
            <v>325.1585265754062</v>
          </cell>
        </row>
        <row r="191">
          <cell r="F191">
            <v>325.1585265754062</v>
          </cell>
        </row>
        <row r="192">
          <cell r="F192">
            <v>315.2585265754062</v>
          </cell>
        </row>
        <row r="193">
          <cell r="F193">
            <v>99.46561357256294</v>
          </cell>
        </row>
        <row r="194">
          <cell r="F194">
            <v>47.47072642254478</v>
          </cell>
        </row>
        <row r="195">
          <cell r="F195">
            <v>68.51106642588012</v>
          </cell>
        </row>
        <row r="196">
          <cell r="F196">
            <v>49.22643668240213</v>
          </cell>
        </row>
        <row r="197">
          <cell r="F197">
            <v>187.19389475498923</v>
          </cell>
        </row>
        <row r="198">
          <cell r="F198">
            <v>109.2562509950404</v>
          </cell>
        </row>
        <row r="199">
          <cell r="F199">
            <v>174.7963488642899</v>
          </cell>
        </row>
        <row r="200">
          <cell r="F200">
            <v>116.72409316391773</v>
          </cell>
        </row>
        <row r="201">
          <cell r="F201">
            <v>124.89409316391774</v>
          </cell>
        </row>
        <row r="202">
          <cell r="F202">
            <v>122.39409316391774</v>
          </cell>
        </row>
        <row r="203">
          <cell r="F203">
            <v>121.62409316391773</v>
          </cell>
        </row>
        <row r="204">
          <cell r="F204">
            <v>125.62052072888207</v>
          </cell>
        </row>
        <row r="205">
          <cell r="F205">
            <v>128.14052072888208</v>
          </cell>
        </row>
        <row r="206">
          <cell r="F206">
            <v>122.37052072888207</v>
          </cell>
        </row>
        <row r="207">
          <cell r="F207">
            <v>131.42409316391772</v>
          </cell>
        </row>
        <row r="208">
          <cell r="F208">
            <v>180.4549738911896</v>
          </cell>
        </row>
        <row r="209">
          <cell r="F209">
            <v>133.2779893907388</v>
          </cell>
        </row>
        <row r="210">
          <cell r="F210">
            <v>106.27999502693854</v>
          </cell>
        </row>
        <row r="211">
          <cell r="F211">
            <v>110.01470951394569</v>
          </cell>
        </row>
        <row r="212">
          <cell r="F212">
            <v>191.0767601253079</v>
          </cell>
        </row>
        <row r="213">
          <cell r="F213">
            <v>185.83676012530793</v>
          </cell>
        </row>
        <row r="214">
          <cell r="F214">
            <v>182.5867601253079</v>
          </cell>
        </row>
        <row r="215">
          <cell r="F215">
            <v>174.3367601253079</v>
          </cell>
        </row>
        <row r="216">
          <cell r="F216">
            <v>185.08676012530793</v>
          </cell>
        </row>
        <row r="217">
          <cell r="F217">
            <v>177.9812596944488</v>
          </cell>
        </row>
        <row r="218">
          <cell r="F218">
            <v>219.4867601253079</v>
          </cell>
        </row>
        <row r="219">
          <cell r="F219">
            <v>236.13676012530794</v>
          </cell>
        </row>
        <row r="220">
          <cell r="F220">
            <v>236.12676012530795</v>
          </cell>
        </row>
        <row r="221">
          <cell r="F221">
            <v>258.7567601253079</v>
          </cell>
        </row>
        <row r="222">
          <cell r="F222">
            <v>273.7467601253079</v>
          </cell>
        </row>
        <row r="223">
          <cell r="F223">
            <v>188.9567601253079</v>
          </cell>
        </row>
        <row r="224">
          <cell r="F224">
            <v>190.56676012530792</v>
          </cell>
        </row>
        <row r="225">
          <cell r="F225">
            <v>221.0467601253079</v>
          </cell>
        </row>
        <row r="226">
          <cell r="F226">
            <v>213.50676012530795</v>
          </cell>
        </row>
        <row r="227">
          <cell r="F227">
            <v>173.21920356226255</v>
          </cell>
        </row>
        <row r="228">
          <cell r="F228">
            <v>109.33498707422706</v>
          </cell>
        </row>
        <row r="229">
          <cell r="F229">
            <v>226.28676012530795</v>
          </cell>
        </row>
        <row r="230">
          <cell r="F230">
            <v>259.8567601253079</v>
          </cell>
        </row>
        <row r="231">
          <cell r="F231">
            <v>271.32676012530794</v>
          </cell>
        </row>
        <row r="232">
          <cell r="F232">
            <v>248.7858120617306</v>
          </cell>
        </row>
        <row r="233">
          <cell r="F233">
            <v>258.7567601253079</v>
          </cell>
        </row>
        <row r="234">
          <cell r="F234">
            <v>304.24180657879805</v>
          </cell>
        </row>
        <row r="237">
          <cell r="F237">
            <v>454.24549070201203</v>
          </cell>
        </row>
        <row r="238">
          <cell r="F238">
            <v>71.1415545237781</v>
          </cell>
        </row>
        <row r="239">
          <cell r="F239">
            <v>182.69771052271847</v>
          </cell>
        </row>
        <row r="240">
          <cell r="F240">
            <v>223.33676012530793</v>
          </cell>
        </row>
        <row r="241">
          <cell r="F241">
            <v>218.69771052271847</v>
          </cell>
        </row>
        <row r="242">
          <cell r="F242">
            <v>218.53676012530792</v>
          </cell>
        </row>
        <row r="243">
          <cell r="F243">
            <v>188.4041912871615</v>
          </cell>
        </row>
        <row r="244">
          <cell r="F244">
            <v>187.0867601253079</v>
          </cell>
        </row>
        <row r="245">
          <cell r="F245">
            <v>365.57771052271846</v>
          </cell>
        </row>
        <row r="246">
          <cell r="F246">
            <v>303.69771052271847</v>
          </cell>
        </row>
        <row r="247">
          <cell r="F247">
            <v>177.29331285363935</v>
          </cell>
        </row>
        <row r="248">
          <cell r="F248">
            <v>126.15678534944433</v>
          </cell>
        </row>
        <row r="249">
          <cell r="F249">
            <v>108.91919434001287</v>
          </cell>
        </row>
        <row r="250">
          <cell r="F250">
            <v>726.853188391174</v>
          </cell>
        </row>
        <row r="251">
          <cell r="F251">
            <v>100</v>
          </cell>
        </row>
        <row r="252">
          <cell r="F252">
            <v>885.3553772908251</v>
          </cell>
        </row>
        <row r="253">
          <cell r="F253">
            <v>243.3740794381444</v>
          </cell>
        </row>
        <row r="254">
          <cell r="F254">
            <v>248.46927273671224</v>
          </cell>
        </row>
        <row r="255">
          <cell r="F255">
            <v>1424.4448679874904</v>
          </cell>
        </row>
        <row r="256">
          <cell r="F256">
            <v>1179.3125115635942</v>
          </cell>
        </row>
        <row r="257">
          <cell r="F257">
            <v>1732.7882076574879</v>
          </cell>
        </row>
        <row r="258">
          <cell r="F258">
            <v>706.913928609232</v>
          </cell>
        </row>
        <row r="259">
          <cell r="F259">
            <v>537.9616545375412</v>
          </cell>
        </row>
        <row r="260">
          <cell r="F260">
            <v>477.4657272484027</v>
          </cell>
        </row>
        <row r="261">
          <cell r="F261">
            <v>544.2005950370904</v>
          </cell>
        </row>
        <row r="262">
          <cell r="F262">
            <v>575.2048778430718</v>
          </cell>
        </row>
        <row r="263">
          <cell r="F263">
            <v>679.1167740771668</v>
          </cell>
        </row>
        <row r="264">
          <cell r="F264">
            <v>1758.6455151359978</v>
          </cell>
        </row>
        <row r="265">
          <cell r="F265">
            <v>321.01013660652876</v>
          </cell>
        </row>
        <row r="266">
          <cell r="F266">
            <v>256.4935453603622</v>
          </cell>
        </row>
        <row r="267">
          <cell r="F267">
            <v>390.31321022680106</v>
          </cell>
        </row>
        <row r="268">
          <cell r="F268">
            <v>510.8370907207243</v>
          </cell>
        </row>
        <row r="269">
          <cell r="F269">
            <v>502.22155471523104</v>
          </cell>
        </row>
        <row r="270">
          <cell r="F270">
            <v>502.22155471523104</v>
          </cell>
        </row>
        <row r="271">
          <cell r="F271">
            <v>272.3621519470542</v>
          </cell>
        </row>
        <row r="272">
          <cell r="F272">
            <v>502.22155471523104</v>
          </cell>
        </row>
        <row r="273">
          <cell r="F273">
            <v>496.6512110678713</v>
          </cell>
        </row>
        <row r="274">
          <cell r="F274">
            <v>996.8127657831021</v>
          </cell>
        </row>
        <row r="275">
          <cell r="F275">
            <v>1496.9743204983333</v>
          </cell>
        </row>
        <row r="276">
          <cell r="F276">
            <v>996.8127657831021</v>
          </cell>
        </row>
        <row r="277">
          <cell r="F277">
            <v>769.0133630149255</v>
          </cell>
        </row>
        <row r="278">
          <cell r="F278">
            <v>261.61957902773815</v>
          </cell>
        </row>
        <row r="279">
          <cell r="F279">
            <v>780.7387370832146</v>
          </cell>
        </row>
        <row r="280">
          <cell r="F280">
            <v>845.6286318401492</v>
          </cell>
        </row>
        <row r="281">
          <cell r="F281">
            <v>261.61957902773815</v>
          </cell>
        </row>
        <row r="282">
          <cell r="F282">
            <v>261.61957902773815</v>
          </cell>
        </row>
        <row r="283">
          <cell r="F283">
            <v>261.61957902773815</v>
          </cell>
        </row>
        <row r="284">
          <cell r="F284">
            <v>261.61957902773815</v>
          </cell>
        </row>
        <row r="285">
          <cell r="F285">
            <v>261.61957902773815</v>
          </cell>
        </row>
        <row r="286">
          <cell r="F286">
            <v>196.72968427080363</v>
          </cell>
        </row>
        <row r="287">
          <cell r="F287">
            <v>352.46543168744654</v>
          </cell>
        </row>
        <row r="288">
          <cell r="F288">
            <v>261.61957902773815</v>
          </cell>
        </row>
        <row r="289">
          <cell r="F289">
            <v>196.72968427080363</v>
          </cell>
        </row>
        <row r="290">
          <cell r="F290">
            <v>305.36096933627493</v>
          </cell>
        </row>
        <row r="291">
          <cell r="F291">
            <v>305.36096933627493</v>
          </cell>
        </row>
        <row r="292">
          <cell r="F292">
            <v>745.9010456131884</v>
          </cell>
        </row>
        <row r="293">
          <cell r="F293">
            <v>374.8371845454747</v>
          </cell>
        </row>
        <row r="294">
          <cell r="F294">
            <v>374.8371845454747</v>
          </cell>
        </row>
        <row r="295">
          <cell r="F295">
            <v>384.5656996583779</v>
          </cell>
        </row>
        <row r="296">
          <cell r="F296">
            <v>350.4278526923348</v>
          </cell>
        </row>
        <row r="297">
          <cell r="F297">
            <v>366.6763260239693</v>
          </cell>
        </row>
        <row r="298">
          <cell r="F298">
            <v>526.5556737129626</v>
          </cell>
        </row>
        <row r="299">
          <cell r="F299">
            <v>526.5556737129626</v>
          </cell>
        </row>
        <row r="300">
          <cell r="F300">
            <v>406.86101284117365</v>
          </cell>
        </row>
        <row r="301">
          <cell r="F301">
            <v>550.4057977088464</v>
          </cell>
        </row>
        <row r="302">
          <cell r="F302">
            <v>419.5548631694591</v>
          </cell>
        </row>
        <row r="303">
          <cell r="F303">
            <v>305.18741551365537</v>
          </cell>
        </row>
        <row r="304">
          <cell r="F304">
            <v>473.03653223446804</v>
          </cell>
        </row>
        <row r="305">
          <cell r="F305">
            <v>346.3071845454747</v>
          </cell>
        </row>
        <row r="306">
          <cell r="F306">
            <v>787.6745753014482</v>
          </cell>
        </row>
        <row r="307">
          <cell r="F307">
            <v>328.4062438093543</v>
          </cell>
        </row>
        <row r="308">
          <cell r="F308">
            <v>396.3664500198531</v>
          </cell>
        </row>
        <row r="309">
          <cell r="F309">
            <v>377.97632602396936</v>
          </cell>
        </row>
        <row r="310">
          <cell r="F310">
            <v>377.97632602396936</v>
          </cell>
        </row>
        <row r="311">
          <cell r="F311">
            <v>377.97632602396936</v>
          </cell>
        </row>
        <row r="312">
          <cell r="F312">
            <v>280.3756174437629</v>
          </cell>
        </row>
        <row r="313">
          <cell r="F313">
            <v>312.3271023308597</v>
          </cell>
        </row>
        <row r="314">
          <cell r="F314">
            <v>403.1571845454747</v>
          </cell>
        </row>
        <row r="315">
          <cell r="F315">
            <v>366.86484113687254</v>
          </cell>
        </row>
        <row r="316">
          <cell r="F316">
            <v>381.8171845454747</v>
          </cell>
        </row>
        <row r="317">
          <cell r="F317">
            <v>359.4571845454747</v>
          </cell>
        </row>
        <row r="318">
          <cell r="F318">
            <v>348.34569965837795</v>
          </cell>
        </row>
        <row r="319">
          <cell r="F319">
            <v>338.89952795407686</v>
          </cell>
        </row>
        <row r="320">
          <cell r="F320">
            <v>276.671789148064</v>
          </cell>
        </row>
        <row r="321">
          <cell r="F321">
            <v>237.7240085607824</v>
          </cell>
        </row>
        <row r="322">
          <cell r="F322">
            <v>500.9634543002442</v>
          </cell>
        </row>
        <row r="323">
          <cell r="F323">
            <v>1171.3984915380538</v>
          </cell>
        </row>
        <row r="324">
          <cell r="F324">
            <v>476.2762178639391</v>
          </cell>
        </row>
        <row r="325">
          <cell r="F325">
            <v>366.86484113687254</v>
          </cell>
        </row>
        <row r="326">
          <cell r="F326">
            <v>367.9724977282704</v>
          </cell>
        </row>
        <row r="327">
          <cell r="F327">
            <v>366.86484113687254</v>
          </cell>
        </row>
        <row r="328">
          <cell r="F328">
            <v>268.10592270863185</v>
          </cell>
        </row>
        <row r="329">
          <cell r="F329">
            <v>256.40635196938456</v>
          </cell>
        </row>
        <row r="330">
          <cell r="F330">
            <v>1154.3819256240752</v>
          </cell>
        </row>
        <row r="331">
          <cell r="F331">
            <v>120.36232954383206</v>
          </cell>
        </row>
        <row r="332">
          <cell r="F332">
            <v>488.8377401458517</v>
          </cell>
        </row>
        <row r="333">
          <cell r="F333">
            <v>729.9953516083385</v>
          </cell>
        </row>
        <row r="334">
          <cell r="F334">
            <v>445.8173907559734</v>
          </cell>
        </row>
        <row r="335">
          <cell r="F335">
            <v>293.782825840188</v>
          </cell>
        </row>
        <row r="336">
          <cell r="F336">
            <v>320.7972263267434</v>
          </cell>
        </row>
        <row r="337">
          <cell r="F337">
            <v>503.5666562303518</v>
          </cell>
        </row>
        <row r="338">
          <cell r="F338">
            <v>731.5360861339602</v>
          </cell>
        </row>
        <row r="339">
          <cell r="F339">
            <v>969.6147815119468</v>
          </cell>
        </row>
        <row r="340">
          <cell r="F340">
            <v>755.0053516083385</v>
          </cell>
        </row>
        <row r="341">
          <cell r="F341">
            <v>927.9347815119468</v>
          </cell>
        </row>
        <row r="342">
          <cell r="F342">
            <v>633.4375551852035</v>
          </cell>
        </row>
        <row r="343">
          <cell r="F343">
            <v>968.8739647717102</v>
          </cell>
        </row>
        <row r="344">
          <cell r="F344">
            <v>789.3653516083384</v>
          </cell>
        </row>
        <row r="345">
          <cell r="F345">
            <v>1629.7525011263804</v>
          </cell>
        </row>
        <row r="346">
          <cell r="F346">
            <v>524.5570646004701</v>
          </cell>
        </row>
        <row r="347">
          <cell r="F347">
            <v>598.6336305144487</v>
          </cell>
        </row>
        <row r="348">
          <cell r="F348">
            <v>407.19559149834777</v>
          </cell>
        </row>
        <row r="349">
          <cell r="F349">
            <v>420.34559149834774</v>
          </cell>
        </row>
        <row r="350">
          <cell r="F350">
            <v>227.16635196938455</v>
          </cell>
        </row>
        <row r="351">
          <cell r="F351">
            <v>1165.4718434094602</v>
          </cell>
        </row>
        <row r="352">
          <cell r="F352">
            <v>393.11804306698014</v>
          </cell>
        </row>
        <row r="353">
          <cell r="F353">
            <v>428.8399017515193</v>
          </cell>
        </row>
        <row r="354">
          <cell r="F354">
            <v>397.0768823789723</v>
          </cell>
        </row>
        <row r="355">
          <cell r="F355">
            <v>736.3143690909494</v>
          </cell>
        </row>
        <row r="356">
          <cell r="F356">
            <v>149.28035932983897</v>
          </cell>
        </row>
        <row r="357">
          <cell r="F357">
            <v>146.25934490987032</v>
          </cell>
        </row>
        <row r="358">
          <cell r="F358">
            <v>145.8131783134969</v>
          </cell>
        </row>
        <row r="359">
          <cell r="F359">
            <v>77.21092065439788</v>
          </cell>
        </row>
        <row r="360">
          <cell r="F360">
            <v>150.97106293091352</v>
          </cell>
        </row>
        <row r="361">
          <cell r="F361">
            <v>111.96026949737924</v>
          </cell>
        </row>
        <row r="362">
          <cell r="F362">
            <v>149.28035932983897</v>
          </cell>
        </row>
        <row r="363">
          <cell r="F363">
            <v>72.87957373252638</v>
          </cell>
        </row>
        <row r="364">
          <cell r="F364">
            <v>153.75310766205297</v>
          </cell>
        </row>
        <row r="365">
          <cell r="F365">
            <v>164.09469301822043</v>
          </cell>
        </row>
        <row r="366">
          <cell r="F366">
            <v>73.48395145493515</v>
          </cell>
        </row>
        <row r="367">
          <cell r="F367">
            <v>74.5370255314966</v>
          </cell>
        </row>
        <row r="368">
          <cell r="F368">
            <v>73.48395145493515</v>
          </cell>
        </row>
        <row r="369">
          <cell r="F369">
            <v>73.48395145493515</v>
          </cell>
        </row>
        <row r="370">
          <cell r="F370">
            <v>73.93948568685815</v>
          </cell>
        </row>
        <row r="371">
          <cell r="F371">
            <v>153.75310766205297</v>
          </cell>
        </row>
        <row r="372">
          <cell r="F372">
            <v>219.0347383648055</v>
          </cell>
        </row>
        <row r="373">
          <cell r="F373">
            <v>80.48529463827968</v>
          </cell>
        </row>
        <row r="374">
          <cell r="F374">
            <v>164.43422844408417</v>
          </cell>
        </row>
        <row r="375">
          <cell r="F375">
            <v>164.09469301822043</v>
          </cell>
        </row>
        <row r="376">
          <cell r="F376">
            <v>219.0347383648055</v>
          </cell>
        </row>
        <row r="377">
          <cell r="F377">
            <v>230.30442714418126</v>
          </cell>
        </row>
        <row r="378">
          <cell r="F378">
            <v>129.5031405924482</v>
          </cell>
        </row>
        <row r="379">
          <cell r="F379">
            <v>97.12735544433616</v>
          </cell>
        </row>
        <row r="380">
          <cell r="F380">
            <v>97.12735544433616</v>
          </cell>
        </row>
        <row r="381">
          <cell r="F381">
            <v>388.50942177734464</v>
          </cell>
        </row>
        <row r="382">
          <cell r="F382">
            <v>230.30442714418126</v>
          </cell>
        </row>
        <row r="383">
          <cell r="F383">
            <v>230.30442714418126</v>
          </cell>
        </row>
        <row r="384">
          <cell r="F384">
            <v>230.30442714418126</v>
          </cell>
        </row>
        <row r="385">
          <cell r="F385">
            <v>262.7089672289816</v>
          </cell>
        </row>
        <row r="386">
          <cell r="F386">
            <v>230.30442714418126</v>
          </cell>
        </row>
        <row r="387">
          <cell r="F387">
            <v>151.0294002074701</v>
          </cell>
        </row>
        <row r="388">
          <cell r="F388">
            <v>230.30442714418126</v>
          </cell>
        </row>
        <row r="389">
          <cell r="F389">
            <v>230.30442714418126</v>
          </cell>
        </row>
        <row r="390">
          <cell r="F390">
            <v>230.30442714418126</v>
          </cell>
        </row>
        <row r="391">
          <cell r="F391">
            <v>230.30442714418126</v>
          </cell>
        </row>
        <row r="392">
          <cell r="F392">
            <v>230.30442714418126</v>
          </cell>
        </row>
        <row r="393">
          <cell r="F393">
            <v>230.30442714418126</v>
          </cell>
        </row>
        <row r="394">
          <cell r="F394">
            <v>230.30442714418126</v>
          </cell>
        </row>
        <row r="395">
          <cell r="F395">
            <v>230.30442714418126</v>
          </cell>
        </row>
        <row r="396">
          <cell r="F396">
            <v>230.30442714418126</v>
          </cell>
        </row>
        <row r="397">
          <cell r="F397">
            <v>230.30442714418126</v>
          </cell>
        </row>
        <row r="399">
          <cell r="F399">
            <v>62.044960085779564</v>
          </cell>
        </row>
        <row r="403">
          <cell r="F403">
            <v>136.60695544788112</v>
          </cell>
        </row>
        <row r="404">
          <cell r="F404">
            <v>29.41292210771128</v>
          </cell>
        </row>
        <row r="405">
          <cell r="F405">
            <v>32.681024564123646</v>
          </cell>
        </row>
        <row r="406">
          <cell r="F406">
            <v>191.9024911999109</v>
          </cell>
        </row>
        <row r="407">
          <cell r="F407">
            <v>119.94821588607883</v>
          </cell>
        </row>
        <row r="408">
          <cell r="F408">
            <v>32.681024564123646</v>
          </cell>
        </row>
        <row r="409">
          <cell r="F409">
            <v>73.11103521780652</v>
          </cell>
        </row>
        <row r="410">
          <cell r="F410">
            <v>1107.8290952530056</v>
          </cell>
        </row>
        <row r="411">
          <cell r="F411">
            <v>1285.8211560614227</v>
          </cell>
        </row>
        <row r="412">
          <cell r="F412">
            <v>20.469067558405794</v>
          </cell>
        </row>
        <row r="413">
          <cell r="F413">
            <v>100.22324771415458</v>
          </cell>
        </row>
        <row r="414">
          <cell r="F414">
            <v>74.52006296474171</v>
          </cell>
        </row>
        <row r="415">
          <cell r="F415">
            <v>167.67014167066884</v>
          </cell>
        </row>
        <row r="416">
          <cell r="F416">
            <v>125.35442063873222</v>
          </cell>
        </row>
        <row r="417">
          <cell r="F417">
            <v>282.0474464371475</v>
          </cell>
        </row>
        <row r="418">
          <cell r="F418">
            <v>227.86884127746447</v>
          </cell>
        </row>
        <row r="419">
          <cell r="F419">
            <v>713.0727555769005</v>
          </cell>
        </row>
        <row r="420">
          <cell r="F420">
            <v>257.4580678765901</v>
          </cell>
        </row>
        <row r="421">
          <cell r="F421">
            <v>397.7714781321115</v>
          </cell>
        </row>
        <row r="422">
          <cell r="F422">
            <v>243.57333847547073</v>
          </cell>
        </row>
        <row r="424">
          <cell r="F424">
            <v>49.38604521718831</v>
          </cell>
        </row>
        <row r="425">
          <cell r="F425">
            <v>83.12983356524362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НОВЫЙ"/>
      <sheetName val="Рабочая табличка"/>
    </sheetNames>
    <sheetDataSet>
      <sheetData sheetId="0">
        <row r="20">
          <cell r="F20">
            <v>470.76713969589844</v>
          </cell>
        </row>
        <row r="21">
          <cell r="F21">
            <v>370.2669006844819</v>
          </cell>
        </row>
        <row r="22">
          <cell r="F22">
            <v>259.33497011671074</v>
          </cell>
        </row>
        <row r="23">
          <cell r="F23">
            <v>303.58550509318343</v>
          </cell>
        </row>
        <row r="24">
          <cell r="F24">
            <v>409.839261253315</v>
          </cell>
        </row>
        <row r="25">
          <cell r="F25">
            <v>372.8267548579509</v>
          </cell>
        </row>
        <row r="26">
          <cell r="F26">
            <v>413.1739643689782</v>
          </cell>
        </row>
        <row r="27">
          <cell r="F27">
            <v>368.9241766846913</v>
          </cell>
        </row>
        <row r="28">
          <cell r="F28">
            <v>286.0323944287537</v>
          </cell>
        </row>
        <row r="29">
          <cell r="F29">
            <v>333.0235882436707</v>
          </cell>
        </row>
        <row r="30">
          <cell r="F30">
            <v>488.3229986895727</v>
          </cell>
        </row>
        <row r="31">
          <cell r="F31">
            <v>465.2527554200512</v>
          </cell>
        </row>
        <row r="32">
          <cell r="F32">
            <v>656.7715382257213</v>
          </cell>
        </row>
        <row r="33">
          <cell r="F33">
            <v>198.19008540813934</v>
          </cell>
        </row>
        <row r="34">
          <cell r="F34">
            <v>487.903663213953</v>
          </cell>
        </row>
        <row r="35">
          <cell r="F35">
            <v>382.5745015115368</v>
          </cell>
        </row>
        <row r="36">
          <cell r="F36">
            <v>660.2146432470096</v>
          </cell>
        </row>
        <row r="37">
          <cell r="F37">
            <v>301.03563406036193</v>
          </cell>
        </row>
        <row r="38">
          <cell r="F38">
            <v>301.4946962124817</v>
          </cell>
        </row>
        <row r="40">
          <cell r="F40">
            <v>230.34468607049678</v>
          </cell>
        </row>
        <row r="41">
          <cell r="F41">
            <v>334.2668090769196</v>
          </cell>
        </row>
        <row r="42">
          <cell r="F42">
            <v>209.9392503236701</v>
          </cell>
        </row>
        <row r="43">
          <cell r="F43">
            <v>354.6534417854063</v>
          </cell>
        </row>
        <row r="44">
          <cell r="F44">
            <v>763.5318138318579</v>
          </cell>
        </row>
        <row r="45">
          <cell r="F45">
            <v>802.9823495854796</v>
          </cell>
        </row>
        <row r="46">
          <cell r="F46">
            <v>455.68379097044544</v>
          </cell>
        </row>
        <row r="47">
          <cell r="F47">
            <v>700.0897941197628</v>
          </cell>
        </row>
        <row r="49">
          <cell r="F49">
            <v>296.55528376687136</v>
          </cell>
        </row>
        <row r="50">
          <cell r="F50">
            <v>280.3057491787868</v>
          </cell>
        </row>
        <row r="51">
          <cell r="F51">
            <v>205.15858332627144</v>
          </cell>
        </row>
        <row r="52">
          <cell r="F52">
            <v>208.83748836438787</v>
          </cell>
        </row>
        <row r="53">
          <cell r="F53">
            <v>182.43618821806723</v>
          </cell>
        </row>
        <row r="54">
          <cell r="F54">
            <v>193.21946546580776</v>
          </cell>
        </row>
        <row r="55">
          <cell r="F55">
            <v>241.74898824591105</v>
          </cell>
        </row>
        <row r="56">
          <cell r="F56">
            <v>229.5060308279001</v>
          </cell>
        </row>
        <row r="57">
          <cell r="F57">
            <v>209.23441991989773</v>
          </cell>
        </row>
        <row r="58">
          <cell r="F58">
            <v>203.32258868505352</v>
          </cell>
        </row>
        <row r="59">
          <cell r="F59">
            <v>208.08008666414509</v>
          </cell>
        </row>
        <row r="60">
          <cell r="F60">
            <v>253.95693325264557</v>
          </cell>
        </row>
        <row r="61">
          <cell r="F61">
            <v>241.57313767149128</v>
          </cell>
        </row>
        <row r="62">
          <cell r="F62">
            <v>263.0721740694</v>
          </cell>
        </row>
        <row r="63">
          <cell r="F63">
            <v>392.1019086209509</v>
          </cell>
        </row>
        <row r="65">
          <cell r="F65">
            <v>174.77048054118708</v>
          </cell>
        </row>
        <row r="66">
          <cell r="F66">
            <v>270.105440571413</v>
          </cell>
        </row>
        <row r="67">
          <cell r="F67">
            <v>200.8476948580338</v>
          </cell>
        </row>
        <row r="68">
          <cell r="F68">
            <v>185.71228891930818</v>
          </cell>
        </row>
        <row r="69">
          <cell r="F69">
            <v>764.3748777552955</v>
          </cell>
        </row>
        <row r="70">
          <cell r="F70">
            <v>194.42888251475011</v>
          </cell>
        </row>
        <row r="71">
          <cell r="F71">
            <v>455.70602544315193</v>
          </cell>
        </row>
        <row r="73">
          <cell r="F73">
            <v>886.5517613135628</v>
          </cell>
        </row>
        <row r="74">
          <cell r="F74">
            <v>1082.4938916770896</v>
          </cell>
        </row>
        <row r="76">
          <cell r="F76">
            <v>762.5896567043351</v>
          </cell>
        </row>
        <row r="77">
          <cell r="F77">
            <v>391.3559104774282</v>
          </cell>
        </row>
        <row r="78">
          <cell r="F78">
            <v>580.4437002639513</v>
          </cell>
        </row>
        <row r="79">
          <cell r="F79">
            <v>147.2856351271336</v>
          </cell>
        </row>
        <row r="80">
          <cell r="F80">
            <v>147.90944224143644</v>
          </cell>
        </row>
        <row r="81">
          <cell r="F81">
            <v>265.3440377535012</v>
          </cell>
        </row>
        <row r="82">
          <cell r="F82">
            <v>54.24007900853987</v>
          </cell>
        </row>
        <row r="83">
          <cell r="F83">
            <v>151.68687660263737</v>
          </cell>
        </row>
        <row r="84">
          <cell r="F84">
            <v>340.21121332421865</v>
          </cell>
        </row>
        <row r="85">
          <cell r="F85">
            <v>264.63422808125426</v>
          </cell>
        </row>
        <row r="86">
          <cell r="F86">
            <v>209.2834311719253</v>
          </cell>
        </row>
        <row r="87">
          <cell r="F87">
            <v>209.55750687913218</v>
          </cell>
        </row>
        <row r="88">
          <cell r="F88">
            <v>239.2883490589663</v>
          </cell>
        </row>
        <row r="89">
          <cell r="F89">
            <v>151.76134392923052</v>
          </cell>
        </row>
        <row r="90">
          <cell r="F90">
            <v>496.14463483224205</v>
          </cell>
        </row>
        <row r="91">
          <cell r="F91">
            <v>321.3668854372425</v>
          </cell>
        </row>
        <row r="92">
          <cell r="F92">
            <v>800.0989188373098</v>
          </cell>
        </row>
        <row r="93">
          <cell r="F93">
            <v>416.72295546127856</v>
          </cell>
        </row>
        <row r="94">
          <cell r="F94">
            <v>578.0669242681199</v>
          </cell>
        </row>
        <row r="95">
          <cell r="F95">
            <v>325.2567700137969</v>
          </cell>
        </row>
        <row r="96">
          <cell r="F96">
            <v>227.4977687058944</v>
          </cell>
        </row>
        <row r="97">
          <cell r="F97">
            <v>322.06941803106264</v>
          </cell>
        </row>
        <row r="98">
          <cell r="F98">
            <v>573.85406480316</v>
          </cell>
        </row>
        <row r="99">
          <cell r="F99">
            <v>168.48104002329237</v>
          </cell>
        </row>
        <row r="100">
          <cell r="F100">
            <v>303.19178585077105</v>
          </cell>
        </row>
        <row r="101">
          <cell r="F101">
            <v>54.01887292176065</v>
          </cell>
        </row>
        <row r="102">
          <cell r="F102">
            <v>848.7200741342715</v>
          </cell>
        </row>
        <row r="104">
          <cell r="F104">
            <v>529.3999531437612</v>
          </cell>
        </row>
        <row r="105">
          <cell r="F105">
            <v>207.57580785064317</v>
          </cell>
        </row>
        <row r="106">
          <cell r="F106">
            <v>804.9232642435323</v>
          </cell>
        </row>
        <row r="107">
          <cell r="F107">
            <v>909.7681709757243</v>
          </cell>
        </row>
        <row r="108">
          <cell r="F108">
            <v>590.9978694012623</v>
          </cell>
        </row>
        <row r="109">
          <cell r="F109">
            <v>361.45103303766314</v>
          </cell>
        </row>
        <row r="110">
          <cell r="F110">
            <v>363.68904536969677</v>
          </cell>
        </row>
        <row r="111">
          <cell r="F111">
            <v>1721.7830771924512</v>
          </cell>
        </row>
        <row r="114">
          <cell r="F114">
            <v>3213.222057</v>
          </cell>
        </row>
        <row r="115">
          <cell r="F115">
            <v>3271.5782900000004</v>
          </cell>
        </row>
        <row r="116">
          <cell r="F116">
            <v>4085.8530060000003</v>
          </cell>
        </row>
        <row r="117">
          <cell r="F117">
            <v>3918.696425</v>
          </cell>
        </row>
        <row r="118">
          <cell r="F118">
            <v>3942.3714999999993</v>
          </cell>
        </row>
        <row r="119">
          <cell r="F119">
            <v>4314.32294</v>
          </cell>
        </row>
        <row r="120">
          <cell r="F120">
            <v>4476.11616</v>
          </cell>
        </row>
        <row r="121">
          <cell r="F121">
            <v>5201.0307999999995</v>
          </cell>
        </row>
        <row r="122">
          <cell r="F122">
            <v>2253.5081947990175</v>
          </cell>
        </row>
        <row r="123">
          <cell r="F123">
            <v>1378.00076170545</v>
          </cell>
        </row>
        <row r="124">
          <cell r="F124">
            <v>2677.0737661734015</v>
          </cell>
        </row>
        <row r="125">
          <cell r="F125">
            <v>1814.6121104249094</v>
          </cell>
        </row>
        <row r="126">
          <cell r="F126">
            <v>1583.860425</v>
          </cell>
        </row>
        <row r="127">
          <cell r="F127">
            <v>9872.738008</v>
          </cell>
        </row>
        <row r="128">
          <cell r="F128">
            <v>6417.272540000001</v>
          </cell>
        </row>
        <row r="129">
          <cell r="F129">
            <v>765.0753147852867</v>
          </cell>
        </row>
        <row r="130">
          <cell r="F130">
            <v>4968.390778999999</v>
          </cell>
        </row>
        <row r="131">
          <cell r="F131">
            <v>4323.498914</v>
          </cell>
        </row>
        <row r="133">
          <cell r="F133">
            <v>2155.75398</v>
          </cell>
        </row>
        <row r="134">
          <cell r="F134">
            <v>3102.955625</v>
          </cell>
        </row>
        <row r="135">
          <cell r="F135">
            <v>3445.19458</v>
          </cell>
        </row>
        <row r="136">
          <cell r="F136">
            <v>2646.926708</v>
          </cell>
        </row>
        <row r="137">
          <cell r="F137">
            <v>4451.016680000001</v>
          </cell>
        </row>
        <row r="138">
          <cell r="F138">
            <v>3301.244046</v>
          </cell>
        </row>
        <row r="139">
          <cell r="F139">
            <v>3295.0011600000003</v>
          </cell>
        </row>
        <row r="140">
          <cell r="F140">
            <v>2333.90531</v>
          </cell>
        </row>
        <row r="142">
          <cell r="F142">
            <v>1846.2083393944004</v>
          </cell>
        </row>
        <row r="143">
          <cell r="F143">
            <v>429.9569996351729</v>
          </cell>
        </row>
        <row r="144">
          <cell r="F144">
            <v>1749.0746136418595</v>
          </cell>
        </row>
        <row r="145">
          <cell r="F145">
            <v>1903.8730643937333</v>
          </cell>
        </row>
        <row r="146">
          <cell r="F146">
            <v>3183.4691409471698</v>
          </cell>
        </row>
        <row r="147">
          <cell r="F147">
            <v>5286.708350826914</v>
          </cell>
        </row>
        <row r="149">
          <cell r="F149">
            <v>395.52310754915305</v>
          </cell>
        </row>
        <row r="150">
          <cell r="F150">
            <v>801.1738438569041</v>
          </cell>
        </row>
        <row r="151">
          <cell r="F151">
            <v>1385.0914543568347</v>
          </cell>
        </row>
        <row r="152">
          <cell r="F152">
            <v>148.08358951958135</v>
          </cell>
        </row>
        <row r="154">
          <cell r="F154">
            <v>4175.11607846005</v>
          </cell>
        </row>
        <row r="155">
          <cell r="F155">
            <v>639.0854822501024</v>
          </cell>
        </row>
        <row r="156">
          <cell r="F156">
            <v>4297.754891497773</v>
          </cell>
        </row>
        <row r="157">
          <cell r="F157">
            <v>3837.7913884851314</v>
          </cell>
        </row>
        <row r="158">
          <cell r="F158">
            <v>5568.608925912089</v>
          </cell>
        </row>
        <row r="159">
          <cell r="F159">
            <v>4615.5473086419015</v>
          </cell>
        </row>
        <row r="160">
          <cell r="F160">
            <v>4163.707116860861</v>
          </cell>
        </row>
        <row r="161">
          <cell r="F161">
            <v>4175.11607846005</v>
          </cell>
        </row>
        <row r="162">
          <cell r="F162">
            <v>1731.0003265719554</v>
          </cell>
        </row>
        <row r="163">
          <cell r="F163">
            <v>7230.94108510028</v>
          </cell>
        </row>
        <row r="164">
          <cell r="F164">
            <v>7985.925907216133</v>
          </cell>
        </row>
        <row r="165">
          <cell r="F165">
            <v>7853.759282315388</v>
          </cell>
        </row>
        <row r="166">
          <cell r="F166">
            <v>4785.837759432953</v>
          </cell>
        </row>
        <row r="167">
          <cell r="F167">
            <v>8150.773047867757</v>
          </cell>
        </row>
        <row r="168">
          <cell r="F168">
            <v>6542.006059975004</v>
          </cell>
        </row>
        <row r="169">
          <cell r="F169">
            <v>6449.39980498452</v>
          </cell>
        </row>
        <row r="170">
          <cell r="F170">
            <v>930.1277605290197</v>
          </cell>
        </row>
        <row r="171">
          <cell r="F171">
            <v>3971.153377356454</v>
          </cell>
        </row>
        <row r="172">
          <cell r="F172">
            <v>7348.845228120144</v>
          </cell>
        </row>
        <row r="173">
          <cell r="F173">
            <v>5083.7480513402</v>
          </cell>
        </row>
        <row r="174">
          <cell r="F174">
            <v>4053.6912659285886</v>
          </cell>
        </row>
        <row r="175">
          <cell r="F175">
            <v>7908.476678301435</v>
          </cell>
        </row>
        <row r="176">
          <cell r="F176">
            <v>7908.476678301435</v>
          </cell>
        </row>
        <row r="177">
          <cell r="F177">
            <v>6448.880631726155</v>
          </cell>
        </row>
        <row r="178">
          <cell r="F178">
            <v>6449.39980498452</v>
          </cell>
        </row>
        <row r="179">
          <cell r="F179">
            <v>4597.424184733716</v>
          </cell>
        </row>
        <row r="180">
          <cell r="F180">
            <v>6449.39980498452</v>
          </cell>
        </row>
        <row r="183">
          <cell r="F183">
            <v>367.0761467939233</v>
          </cell>
        </row>
        <row r="184">
          <cell r="F184">
            <v>380.75970823067826</v>
          </cell>
        </row>
        <row r="185">
          <cell r="F185">
            <v>147.55872251211198</v>
          </cell>
        </row>
        <row r="186">
          <cell r="F186">
            <v>93.93209016262783</v>
          </cell>
        </row>
        <row r="187">
          <cell r="F187">
            <v>197.97812599769915</v>
          </cell>
        </row>
        <row r="188">
          <cell r="F188">
            <v>220.9853369034845</v>
          </cell>
        </row>
        <row r="189">
          <cell r="F189">
            <v>71.10469432617836</v>
          </cell>
        </row>
        <row r="190">
          <cell r="F190">
            <v>82.01078534878049</v>
          </cell>
        </row>
        <row r="191">
          <cell r="F191">
            <v>242.07091702507415</v>
          </cell>
        </row>
        <row r="192">
          <cell r="F192">
            <v>153.4034140281771</v>
          </cell>
        </row>
        <row r="193">
          <cell r="F193">
            <v>167.0152471519443</v>
          </cell>
        </row>
        <row r="194">
          <cell r="F194">
            <v>145.96616403597082</v>
          </cell>
        </row>
        <row r="195">
          <cell r="F195">
            <v>179.3171064141267</v>
          </cell>
        </row>
        <row r="196">
          <cell r="F196">
            <v>182.17449060631893</v>
          </cell>
        </row>
        <row r="197">
          <cell r="F197">
            <v>137.43528260768363</v>
          </cell>
        </row>
        <row r="198">
          <cell r="F198">
            <v>261.2304934509495</v>
          </cell>
        </row>
        <row r="199">
          <cell r="F199">
            <v>244.3569972334693</v>
          </cell>
        </row>
        <row r="200">
          <cell r="F200">
            <v>187.1285802433792</v>
          </cell>
        </row>
        <row r="201">
          <cell r="F201">
            <v>177.28115340346162</v>
          </cell>
        </row>
        <row r="202">
          <cell r="F202">
            <v>138.81180066304876</v>
          </cell>
        </row>
        <row r="203">
          <cell r="F203">
            <v>152.62858879118107</v>
          </cell>
        </row>
        <row r="204">
          <cell r="F204">
            <v>238.51109112899815</v>
          </cell>
        </row>
        <row r="205">
          <cell r="F205">
            <v>206.8731148807248</v>
          </cell>
        </row>
        <row r="206">
          <cell r="F206">
            <v>326.2993786338172</v>
          </cell>
        </row>
        <row r="207">
          <cell r="F207">
            <v>60.28306249780788</v>
          </cell>
        </row>
        <row r="208">
          <cell r="F208">
            <v>125.53741300273568</v>
          </cell>
        </row>
        <row r="209">
          <cell r="F209">
            <v>62.95034634500173</v>
          </cell>
        </row>
        <row r="210">
          <cell r="F210">
            <v>51.59993057249402</v>
          </cell>
        </row>
        <row r="211">
          <cell r="F211">
            <v>235.56603287875745</v>
          </cell>
        </row>
        <row r="212">
          <cell r="F212">
            <v>236.1969503519997</v>
          </cell>
        </row>
        <row r="213">
          <cell r="F213">
            <v>472.2790441060207</v>
          </cell>
        </row>
        <row r="214">
          <cell r="F214">
            <v>46.83309668660792</v>
          </cell>
        </row>
        <row r="215">
          <cell r="F215">
            <v>95.76526377409284</v>
          </cell>
        </row>
        <row r="216">
          <cell r="F216">
            <v>62.37412300693449</v>
          </cell>
        </row>
        <row r="217">
          <cell r="F217">
            <v>70.6152202624493</v>
          </cell>
        </row>
        <row r="218">
          <cell r="F218">
            <v>28.64659459593306</v>
          </cell>
        </row>
        <row r="219">
          <cell r="F219">
            <v>33.918136327180775</v>
          </cell>
        </row>
        <row r="220">
          <cell r="F220">
            <v>20.51052595838356</v>
          </cell>
        </row>
        <row r="221">
          <cell r="F221">
            <v>372.93976495176827</v>
          </cell>
        </row>
        <row r="222">
          <cell r="F222">
            <v>592.7962411233018</v>
          </cell>
        </row>
        <row r="223">
          <cell r="F223">
            <v>602.6423492591874</v>
          </cell>
        </row>
        <row r="224">
          <cell r="F224">
            <v>355.0349256286069</v>
          </cell>
        </row>
        <row r="225">
          <cell r="F225">
            <v>501.4686317178768</v>
          </cell>
        </row>
        <row r="226">
          <cell r="F226">
            <v>501.4686317178768</v>
          </cell>
        </row>
        <row r="227">
          <cell r="F227">
            <v>485.554589930475</v>
          </cell>
        </row>
        <row r="228">
          <cell r="F228">
            <v>156.77578688171184</v>
          </cell>
        </row>
        <row r="229">
          <cell r="F229">
            <v>76.03732738537721</v>
          </cell>
        </row>
        <row r="230">
          <cell r="F230">
            <v>107.25536641536945</v>
          </cell>
        </row>
        <row r="231">
          <cell r="F231">
            <v>77.18328937488607</v>
          </cell>
        </row>
        <row r="232">
          <cell r="F232">
            <v>276.82843203534185</v>
          </cell>
        </row>
        <row r="233">
          <cell r="F233">
            <v>170.20284181510138</v>
          </cell>
        </row>
        <row r="234">
          <cell r="F234">
            <v>273.1078142347753</v>
          </cell>
        </row>
        <row r="235">
          <cell r="F235">
            <v>182.46337103334858</v>
          </cell>
        </row>
        <row r="236">
          <cell r="F236">
            <v>196.494799744715</v>
          </cell>
        </row>
        <row r="237">
          <cell r="F237">
            <v>191.9751065668849</v>
          </cell>
        </row>
        <row r="238">
          <cell r="F238">
            <v>188.57604977218188</v>
          </cell>
        </row>
        <row r="239">
          <cell r="F239">
            <v>197.33008814763105</v>
          </cell>
        </row>
        <row r="240">
          <cell r="F240">
            <v>201.11434609189658</v>
          </cell>
        </row>
        <row r="241">
          <cell r="F241">
            <v>192.42708345394485</v>
          </cell>
        </row>
        <row r="242">
          <cell r="F242">
            <v>207.35048212043193</v>
          </cell>
        </row>
        <row r="243">
          <cell r="F243">
            <v>277.39061062260237</v>
          </cell>
        </row>
        <row r="244">
          <cell r="F244">
            <v>206.76898298943948</v>
          </cell>
        </row>
        <row r="245">
          <cell r="F245">
            <v>163.83394381404258</v>
          </cell>
        </row>
        <row r="246">
          <cell r="F246">
            <v>169.9117098490148</v>
          </cell>
        </row>
        <row r="247">
          <cell r="F247">
            <v>291.8681568444506</v>
          </cell>
        </row>
        <row r="248">
          <cell r="F248">
            <v>284.4197133072786</v>
          </cell>
        </row>
        <row r="249">
          <cell r="F249">
            <v>277.98655995965</v>
          </cell>
        </row>
        <row r="250">
          <cell r="F250">
            <v>265.0295592835646</v>
          </cell>
        </row>
        <row r="251">
          <cell r="F251">
            <v>282.13532016779294</v>
          </cell>
        </row>
        <row r="252">
          <cell r="F252">
            <v>265.09441165215316</v>
          </cell>
        </row>
        <row r="253">
          <cell r="F253">
            <v>339.5984205932639</v>
          </cell>
        </row>
        <row r="254">
          <cell r="F254">
            <v>366.5767723689215</v>
          </cell>
        </row>
        <row r="255">
          <cell r="F255">
            <v>366.51149160155325</v>
          </cell>
        </row>
        <row r="256">
          <cell r="F256">
            <v>406.2792090986597</v>
          </cell>
        </row>
        <row r="257">
          <cell r="F257">
            <v>429.16070686488416</v>
          </cell>
        </row>
        <row r="258">
          <cell r="F258">
            <v>289.29341665490716</v>
          </cell>
        </row>
        <row r="259">
          <cell r="F259">
            <v>291.2906384522859</v>
          </cell>
        </row>
        <row r="260">
          <cell r="F260">
            <v>342.22250601589496</v>
          </cell>
        </row>
        <row r="261">
          <cell r="F261">
            <v>330.1218902613864</v>
          </cell>
        </row>
        <row r="262">
          <cell r="F262">
            <v>261.30567213665313</v>
          </cell>
        </row>
        <row r="263">
          <cell r="F263">
            <v>153.74679702722477</v>
          </cell>
        </row>
        <row r="264">
          <cell r="F264">
            <v>350.4817261163045</v>
          </cell>
        </row>
        <row r="265">
          <cell r="F265">
            <v>407.2683443851028</v>
          </cell>
        </row>
        <row r="266">
          <cell r="F266">
            <v>423.66315851639933</v>
          </cell>
        </row>
        <row r="267">
          <cell r="F267">
            <v>387.8435925488682</v>
          </cell>
        </row>
        <row r="268">
          <cell r="F268">
            <v>406.288435260072</v>
          </cell>
        </row>
        <row r="269">
          <cell r="F269">
            <v>500.5161501181593</v>
          </cell>
        </row>
        <row r="270">
          <cell r="F270">
            <v>250.47570229757383</v>
          </cell>
        </row>
        <row r="271">
          <cell r="F271">
            <v>359.82708132518417</v>
          </cell>
        </row>
        <row r="272">
          <cell r="F272">
            <v>736.0853601627019</v>
          </cell>
        </row>
        <row r="273">
          <cell r="F273">
            <v>117.73268229127537</v>
          </cell>
        </row>
        <row r="274">
          <cell r="F274">
            <v>274.1534280163794</v>
          </cell>
        </row>
        <row r="275">
          <cell r="F275">
            <v>342.27885995965</v>
          </cell>
        </row>
        <row r="276">
          <cell r="F276">
            <v>336.49338834641276</v>
          </cell>
        </row>
        <row r="277">
          <cell r="F277">
            <v>286.2774215070387</v>
          </cell>
        </row>
        <row r="278">
          <cell r="F278">
            <v>281.0730288606788</v>
          </cell>
        </row>
        <row r="279">
          <cell r="F279">
            <v>577.379416395965</v>
          </cell>
        </row>
        <row r="280">
          <cell r="F280">
            <v>472.903056595701</v>
          </cell>
        </row>
        <row r="281">
          <cell r="F281">
            <v>248.45918487287133</v>
          </cell>
        </row>
        <row r="282">
          <cell r="F282">
            <v>189.0126489649194</v>
          </cell>
        </row>
        <row r="283">
          <cell r="F283">
            <v>159.39459770917458</v>
          </cell>
        </row>
        <row r="284">
          <cell r="F284">
            <v>332.9677139906067</v>
          </cell>
        </row>
        <row r="285">
          <cell r="F285">
            <v>181.88342324301237</v>
          </cell>
        </row>
        <row r="286">
          <cell r="F286">
            <v>191.9751065668849</v>
          </cell>
        </row>
        <row r="287">
          <cell r="F287">
            <v>167.0950471519443</v>
          </cell>
        </row>
        <row r="288">
          <cell r="F288">
            <v>195.916588753978</v>
          </cell>
        </row>
        <row r="289">
          <cell r="F289">
            <v>241.87402276374908</v>
          </cell>
        </row>
        <row r="290">
          <cell r="F290">
            <v>206.9571078807248</v>
          </cell>
        </row>
        <row r="292">
          <cell r="F292">
            <v>1190.7799254756844</v>
          </cell>
        </row>
        <row r="293">
          <cell r="F293">
            <v>166.24006754209873</v>
          </cell>
        </row>
        <row r="294">
          <cell r="F294">
            <v>1265.8073735210298</v>
          </cell>
        </row>
        <row r="295">
          <cell r="F295">
            <v>931.8714143986081</v>
          </cell>
        </row>
        <row r="296">
          <cell r="F296">
            <v>1268.9210800173544</v>
          </cell>
        </row>
        <row r="297">
          <cell r="F297">
            <v>1435.1244033873597</v>
          </cell>
        </row>
        <row r="298">
          <cell r="F298">
            <v>928.9184311526611</v>
          </cell>
        </row>
        <row r="299">
          <cell r="F299">
            <v>1268.9210800173544</v>
          </cell>
        </row>
        <row r="300">
          <cell r="F300">
            <v>1265.6273022785026</v>
          </cell>
        </row>
        <row r="301">
          <cell r="F301">
            <v>1298.234552384926</v>
          </cell>
        </row>
        <row r="302">
          <cell r="F302">
            <v>1265.6273022785026</v>
          </cell>
        </row>
        <row r="303">
          <cell r="F303">
            <v>828.7303039359355</v>
          </cell>
        </row>
        <row r="304">
          <cell r="F304">
            <v>2276.4435598050827</v>
          </cell>
        </row>
        <row r="305">
          <cell r="F305">
            <v>1435.1244033873597</v>
          </cell>
        </row>
        <row r="307">
          <cell r="F307">
            <v>346.52890559817206</v>
          </cell>
        </row>
        <row r="308">
          <cell r="F308">
            <v>410.03669641187673</v>
          </cell>
        </row>
        <row r="309">
          <cell r="F309">
            <v>2245.8675000037892</v>
          </cell>
        </row>
        <row r="310">
          <cell r="F310">
            <v>1626.0271612124436</v>
          </cell>
        </row>
        <row r="311">
          <cell r="F311">
            <v>2464.128102968773</v>
          </cell>
        </row>
        <row r="312">
          <cell r="F312">
            <v>1116.157884078219</v>
          </cell>
        </row>
        <row r="313">
          <cell r="F313">
            <v>841.9816863182762</v>
          </cell>
        </row>
        <row r="314">
          <cell r="F314">
            <v>742.3656461406971</v>
          </cell>
        </row>
        <row r="315">
          <cell r="F315">
            <v>897.8855917707516</v>
          </cell>
        </row>
        <row r="316">
          <cell r="F316">
            <v>963.470558274155</v>
          </cell>
        </row>
        <row r="317">
          <cell r="F317">
            <v>1097.3291479113839</v>
          </cell>
        </row>
        <row r="318">
          <cell r="F318">
            <v>2426.664854978594</v>
          </cell>
        </row>
        <row r="320">
          <cell r="F320">
            <v>484.3081867679328</v>
          </cell>
        </row>
        <row r="321">
          <cell r="F321">
            <v>386.6614833372933</v>
          </cell>
        </row>
        <row r="322">
          <cell r="F322">
            <v>580.0106520101862</v>
          </cell>
        </row>
        <row r="323">
          <cell r="F323">
            <v>772.9996201896142</v>
          </cell>
        </row>
        <row r="324">
          <cell r="F324">
            <v>741.9473098119117</v>
          </cell>
        </row>
        <row r="325">
          <cell r="F325">
            <v>741.9473098119117</v>
          </cell>
        </row>
        <row r="326">
          <cell r="F326">
            <v>442.4199277722854</v>
          </cell>
        </row>
        <row r="327">
          <cell r="F327">
            <v>741.9171039501335</v>
          </cell>
        </row>
        <row r="328">
          <cell r="F328">
            <v>735.0934336408608</v>
          </cell>
        </row>
        <row r="329">
          <cell r="F329">
            <v>1629.3694980341816</v>
          </cell>
        </row>
        <row r="330">
          <cell r="F330">
            <v>2182.6915641590062</v>
          </cell>
        </row>
        <row r="331">
          <cell r="F331">
            <v>1629.3694980341816</v>
          </cell>
        </row>
        <row r="332">
          <cell r="F332">
            <v>1255.3859544794902</v>
          </cell>
        </row>
        <row r="333">
          <cell r="F333">
            <v>386.246836255111</v>
          </cell>
        </row>
        <row r="334">
          <cell r="F334">
            <v>1155.527568627019</v>
          </cell>
        </row>
        <row r="335">
          <cell r="F335">
            <v>1251.4048996312374</v>
          </cell>
        </row>
        <row r="336">
          <cell r="F336">
            <v>386.246836255111</v>
          </cell>
        </row>
        <row r="337">
          <cell r="F337">
            <v>386.246836255111</v>
          </cell>
        </row>
        <row r="338">
          <cell r="F338">
            <v>386.246836255111</v>
          </cell>
        </row>
        <row r="339">
          <cell r="F339">
            <v>386.41674649809687</v>
          </cell>
        </row>
        <row r="340">
          <cell r="F340">
            <v>386.246836255111</v>
          </cell>
        </row>
        <row r="341">
          <cell r="F341">
            <v>290.391211733034</v>
          </cell>
        </row>
        <row r="342">
          <cell r="F342">
            <v>519.7827146570714</v>
          </cell>
        </row>
        <row r="343">
          <cell r="F343">
            <v>386.246836255111</v>
          </cell>
        </row>
        <row r="344">
          <cell r="F344">
            <v>290.14840971653484</v>
          </cell>
        </row>
        <row r="345">
          <cell r="F345">
            <v>1119.6877851764639</v>
          </cell>
        </row>
        <row r="346">
          <cell r="F346">
            <v>462.21209705226863</v>
          </cell>
        </row>
        <row r="347">
          <cell r="F347">
            <v>462.21209705226863</v>
          </cell>
        </row>
        <row r="348">
          <cell r="F348">
            <v>700.0176615746358</v>
          </cell>
        </row>
        <row r="349">
          <cell r="F349">
            <v>799.8051706452</v>
          </cell>
        </row>
        <row r="351">
          <cell r="F351">
            <v>578.3482118773023</v>
          </cell>
        </row>
        <row r="352">
          <cell r="F352">
            <v>555.2142834022102</v>
          </cell>
        </row>
        <row r="353">
          <cell r="F353">
            <v>578.0501968441824</v>
          </cell>
        </row>
        <row r="354">
          <cell r="F354">
            <v>575.9837079536718</v>
          </cell>
        </row>
        <row r="355">
          <cell r="F355">
            <v>601.9172462337186</v>
          </cell>
        </row>
        <row r="356">
          <cell r="F356">
            <v>761.4944871032168</v>
          </cell>
        </row>
        <row r="357">
          <cell r="F357">
            <v>761.4944871032168</v>
          </cell>
        </row>
        <row r="358">
          <cell r="F358">
            <v>578.2436440774138</v>
          </cell>
        </row>
        <row r="359">
          <cell r="F359">
            <v>836.3554529293249</v>
          </cell>
        </row>
        <row r="360">
          <cell r="F360">
            <v>576.0665234897008</v>
          </cell>
        </row>
        <row r="361">
          <cell r="F361">
            <v>499.89668914216657</v>
          </cell>
        </row>
        <row r="362">
          <cell r="F362">
            <v>752.9158301811348</v>
          </cell>
        </row>
        <row r="363">
          <cell r="F363">
            <v>567.6011176779466</v>
          </cell>
        </row>
        <row r="364">
          <cell r="F364">
            <v>1286.9838682054633</v>
          </cell>
        </row>
        <row r="365">
          <cell r="F365">
            <v>473.25428764143896</v>
          </cell>
        </row>
        <row r="366">
          <cell r="F366">
            <v>650.7888941201978</v>
          </cell>
        </row>
        <row r="367">
          <cell r="F367">
            <v>568.3193766702506</v>
          </cell>
        </row>
        <row r="368">
          <cell r="F368">
            <v>568.3193766702506</v>
          </cell>
        </row>
        <row r="369">
          <cell r="F369">
            <v>568.3193766702506</v>
          </cell>
        </row>
        <row r="370">
          <cell r="F370">
            <v>451.6255123625308</v>
          </cell>
        </row>
        <row r="371">
          <cell r="F371">
            <v>474.6858295572278</v>
          </cell>
        </row>
        <row r="372">
          <cell r="F372">
            <v>601.6671669946066</v>
          </cell>
        </row>
        <row r="373">
          <cell r="F373">
            <v>601.7480702557649</v>
          </cell>
        </row>
        <row r="374">
          <cell r="F374">
            <v>578.1279169301697</v>
          </cell>
        </row>
        <row r="375">
          <cell r="F375">
            <v>568.4268940649463</v>
          </cell>
        </row>
        <row r="376">
          <cell r="F376">
            <v>568.1401607983</v>
          </cell>
        </row>
        <row r="377">
          <cell r="F377">
            <v>555.4424514725381</v>
          </cell>
        </row>
        <row r="378">
          <cell r="F378">
            <v>452.33948929631885</v>
          </cell>
        </row>
        <row r="379">
          <cell r="F379">
            <v>391.27782237474435</v>
          </cell>
        </row>
        <row r="380">
          <cell r="F380">
            <v>821.1992621549701</v>
          </cell>
        </row>
        <row r="381">
          <cell r="F381">
            <v>1894.9291614078074</v>
          </cell>
        </row>
        <row r="382">
          <cell r="F382">
            <v>676.9180671628997</v>
          </cell>
        </row>
        <row r="383">
          <cell r="F383">
            <v>601.7480702557649</v>
          </cell>
        </row>
        <row r="384">
          <cell r="F384">
            <v>601.8171593563684</v>
          </cell>
        </row>
        <row r="385">
          <cell r="F385">
            <v>601.7480702557649</v>
          </cell>
        </row>
        <row r="386">
          <cell r="F386">
            <v>441.2384556545996</v>
          </cell>
        </row>
        <row r="387">
          <cell r="F387">
            <v>397.5665770316651</v>
          </cell>
        </row>
        <row r="388">
          <cell r="F388">
            <v>1890.5755049457</v>
          </cell>
        </row>
        <row r="389">
          <cell r="F389">
            <v>177.1937936404621</v>
          </cell>
        </row>
        <row r="390">
          <cell r="F390">
            <v>806.3914628106454</v>
          </cell>
        </row>
        <row r="391">
          <cell r="F391">
            <v>990.6750579255719</v>
          </cell>
        </row>
        <row r="392">
          <cell r="F392">
            <v>735.2724592132975</v>
          </cell>
        </row>
        <row r="393">
          <cell r="F393">
            <v>388.46857040612997</v>
          </cell>
        </row>
        <row r="394">
          <cell r="F394">
            <v>504.68262082827624</v>
          </cell>
        </row>
        <row r="395">
          <cell r="F395">
            <v>708.9427320072739</v>
          </cell>
        </row>
        <row r="396">
          <cell r="F396">
            <v>979.0351435585994</v>
          </cell>
        </row>
        <row r="397">
          <cell r="F397">
            <v>1290.2325532464874</v>
          </cell>
        </row>
        <row r="398">
          <cell r="F398">
            <v>1036.5105116980885</v>
          </cell>
        </row>
        <row r="399">
          <cell r="F399">
            <v>1298.5070562890228</v>
          </cell>
        </row>
        <row r="400">
          <cell r="F400">
            <v>896.5327959988945</v>
          </cell>
        </row>
        <row r="401">
          <cell r="F401">
            <v>1314.9899710342645</v>
          </cell>
        </row>
        <row r="402">
          <cell r="F402">
            <v>1071.1664559209134</v>
          </cell>
        </row>
        <row r="403">
          <cell r="F403">
            <v>2217.354408202232</v>
          </cell>
        </row>
        <row r="404">
          <cell r="F404">
            <v>786.2027788825851</v>
          </cell>
        </row>
        <row r="405">
          <cell r="F405">
            <v>869.7721538450479</v>
          </cell>
        </row>
        <row r="406">
          <cell r="F406">
            <v>643.0109765928285</v>
          </cell>
        </row>
        <row r="407">
          <cell r="F407">
            <v>676.9182435703756</v>
          </cell>
        </row>
        <row r="408">
          <cell r="F408">
            <v>303.53040083001827</v>
          </cell>
        </row>
        <row r="409">
          <cell r="F409">
            <v>1553.764806030522</v>
          </cell>
        </row>
        <row r="410">
          <cell r="F410">
            <v>523.3402266157674</v>
          </cell>
        </row>
        <row r="411">
          <cell r="F411">
            <v>640.7571566274477</v>
          </cell>
        </row>
        <row r="412">
          <cell r="F412">
            <v>655.275379862595</v>
          </cell>
        </row>
        <row r="413">
          <cell r="F413">
            <v>1136.4975477116568</v>
          </cell>
        </row>
        <row r="414">
          <cell r="F414">
            <v>930.7752100583696</v>
          </cell>
        </row>
        <row r="415">
          <cell r="F415">
            <v>962.8199715382184</v>
          </cell>
        </row>
        <row r="417">
          <cell r="F417">
            <v>236.41319312913095</v>
          </cell>
        </row>
        <row r="418">
          <cell r="F418">
            <v>238.63355786261053</v>
          </cell>
        </row>
        <row r="419">
          <cell r="F419">
            <v>236.0589181883484</v>
          </cell>
        </row>
        <row r="420">
          <cell r="F420">
            <v>119.29452246589511</v>
          </cell>
        </row>
        <row r="421">
          <cell r="F421">
            <v>239.1997063498004</v>
          </cell>
        </row>
        <row r="422">
          <cell r="F422">
            <v>178.21223527863881</v>
          </cell>
        </row>
        <row r="423">
          <cell r="F423">
            <v>236.21267303317745</v>
          </cell>
        </row>
        <row r="424">
          <cell r="F424">
            <v>119.50937397463716</v>
          </cell>
        </row>
        <row r="425">
          <cell r="F425">
            <v>235.64421618574255</v>
          </cell>
        </row>
        <row r="426">
          <cell r="F426">
            <v>238.95804837285107</v>
          </cell>
        </row>
        <row r="427">
          <cell r="F427">
            <v>119.70569229749384</v>
          </cell>
        </row>
        <row r="428">
          <cell r="F428">
            <v>120.14729061336632</v>
          </cell>
        </row>
        <row r="429">
          <cell r="F429">
            <v>119.70569229749384</v>
          </cell>
        </row>
        <row r="430">
          <cell r="F430">
            <v>119.70569229749384</v>
          </cell>
        </row>
        <row r="431">
          <cell r="F431">
            <v>118.59718192427226</v>
          </cell>
        </row>
        <row r="432">
          <cell r="F432">
            <v>236.2505049066321</v>
          </cell>
        </row>
        <row r="433">
          <cell r="F433">
            <v>359.7286483595335</v>
          </cell>
        </row>
        <row r="434">
          <cell r="F434">
            <v>119.53056080337217</v>
          </cell>
        </row>
        <row r="435">
          <cell r="F435">
            <v>235.564127394282</v>
          </cell>
        </row>
        <row r="436">
          <cell r="F436">
            <v>238.95804837285107</v>
          </cell>
        </row>
        <row r="437">
          <cell r="F437">
            <v>355.56144424902635</v>
          </cell>
        </row>
        <row r="439">
          <cell r="F439">
            <v>368.6998257377598</v>
          </cell>
        </row>
        <row r="440">
          <cell r="F440">
            <v>209.0690226573293</v>
          </cell>
        </row>
        <row r="441">
          <cell r="F441">
            <v>156.1079538647094</v>
          </cell>
        </row>
        <row r="442">
          <cell r="F442">
            <v>156.1079538647094</v>
          </cell>
        </row>
        <row r="443">
          <cell r="F443">
            <v>521.4913249270375</v>
          </cell>
        </row>
        <row r="444">
          <cell r="F444">
            <v>335.8939698358024</v>
          </cell>
        </row>
        <row r="445">
          <cell r="F445">
            <v>335.8939698358024</v>
          </cell>
        </row>
        <row r="446">
          <cell r="F446">
            <v>335.8939698358024</v>
          </cell>
        </row>
        <row r="447">
          <cell r="F447">
            <v>379.4119651314225</v>
          </cell>
        </row>
        <row r="448">
          <cell r="F448">
            <v>335.8939698358024</v>
          </cell>
        </row>
        <row r="449">
          <cell r="F449">
            <v>242.52155594788292</v>
          </cell>
        </row>
        <row r="450">
          <cell r="F450">
            <v>336.22071494264657</v>
          </cell>
        </row>
        <row r="451">
          <cell r="F451">
            <v>335.8939698358024</v>
          </cell>
        </row>
        <row r="452">
          <cell r="F452">
            <v>335.8939698358024</v>
          </cell>
        </row>
        <row r="453">
          <cell r="F453">
            <v>335.8939698358024</v>
          </cell>
        </row>
        <row r="454">
          <cell r="F454">
            <v>335.8939698358024</v>
          </cell>
        </row>
        <row r="455">
          <cell r="F455">
            <v>335.8939698358024</v>
          </cell>
        </row>
        <row r="456">
          <cell r="F456">
            <v>335.8939698358024</v>
          </cell>
        </row>
        <row r="457">
          <cell r="F457">
            <v>335.8939698358024</v>
          </cell>
        </row>
        <row r="458">
          <cell r="F458">
            <v>335.8939698358024</v>
          </cell>
        </row>
        <row r="459">
          <cell r="F459">
            <v>300.42096765403693</v>
          </cell>
        </row>
        <row r="460">
          <cell r="F460">
            <v>375.4301277639465</v>
          </cell>
        </row>
        <row r="461">
          <cell r="F461">
            <v>428.447496158588</v>
          </cell>
        </row>
        <row r="462">
          <cell r="F462">
            <v>706.1260173654433</v>
          </cell>
        </row>
        <row r="464">
          <cell r="F464">
            <v>6395.087695483826</v>
          </cell>
        </row>
        <row r="465">
          <cell r="F465">
            <v>1278.9365928452344</v>
          </cell>
        </row>
        <row r="467">
          <cell r="F467">
            <v>111.79489621316344</v>
          </cell>
        </row>
        <row r="468">
          <cell r="F468">
            <v>2805.9705749120276</v>
          </cell>
        </row>
        <row r="469">
          <cell r="F469">
            <v>2014.1711018964272</v>
          </cell>
        </row>
        <row r="470">
          <cell r="F470">
            <v>1067.1755956546308</v>
          </cell>
        </row>
        <row r="471">
          <cell r="F471">
            <v>47.72244720431084</v>
          </cell>
        </row>
        <row r="472">
          <cell r="F472">
            <v>53.61854821186605</v>
          </cell>
        </row>
        <row r="473">
          <cell r="F473">
            <v>316.7096520249444</v>
          </cell>
        </row>
        <row r="474">
          <cell r="F474">
            <v>173.06961095390983</v>
          </cell>
        </row>
        <row r="475">
          <cell r="F475">
            <v>51.7645955045105</v>
          </cell>
        </row>
        <row r="476">
          <cell r="F476">
            <v>222.9730064048159</v>
          </cell>
        </row>
        <row r="477">
          <cell r="F477">
            <v>118.58382541607678</v>
          </cell>
        </row>
        <row r="479">
          <cell r="F479">
            <v>1556.3089548841358</v>
          </cell>
        </row>
        <row r="480">
          <cell r="F480">
            <v>2278.684378258681</v>
          </cell>
        </row>
        <row r="481">
          <cell r="F481">
            <v>35.68230853081941</v>
          </cell>
        </row>
        <row r="482">
          <cell r="F482">
            <v>137.63909074182243</v>
          </cell>
        </row>
        <row r="483">
          <cell r="F483">
            <v>110.56450947032707</v>
          </cell>
        </row>
        <row r="484">
          <cell r="F484">
            <v>207.08452903222857</v>
          </cell>
        </row>
        <row r="485">
          <cell r="F485">
            <v>389.21484168030975</v>
          </cell>
        </row>
        <row r="486">
          <cell r="F486">
            <v>396.87287692744155</v>
          </cell>
        </row>
        <row r="487">
          <cell r="F487">
            <v>651.664300230914</v>
          </cell>
        </row>
        <row r="488">
          <cell r="F488">
            <v>370.6148653710732</v>
          </cell>
        </row>
        <row r="489">
          <cell r="F489">
            <v>152.54942561491595</v>
          </cell>
        </row>
        <row r="490">
          <cell r="F490">
            <v>79.21955660501382</v>
          </cell>
        </row>
        <row r="491">
          <cell r="F491">
            <v>253.36919907938037</v>
          </cell>
        </row>
        <row r="492">
          <cell r="F492">
            <v>465.0956780136796</v>
          </cell>
        </row>
        <row r="493">
          <cell r="F493">
            <v>1168.0444037076516</v>
          </cell>
        </row>
        <row r="494">
          <cell r="F494">
            <v>133.05871011155844</v>
          </cell>
        </row>
        <row r="495">
          <cell r="F495">
            <v>82.93814037599793</v>
          </cell>
        </row>
        <row r="496">
          <cell r="F496">
            <v>70.15785918931675</v>
          </cell>
        </row>
        <row r="497">
          <cell r="F497">
            <v>108.65863701387859</v>
          </cell>
        </row>
        <row r="498">
          <cell r="F498">
            <v>70.15785918931675</v>
          </cell>
        </row>
        <row r="499">
          <cell r="F499">
            <v>170.35666945738626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лата труда"/>
      <sheetName val="Матзапасы"/>
      <sheetName val="Износ мягкого инвентаря"/>
      <sheetName val="Износ оборудования"/>
      <sheetName val="Накладные затраты"/>
      <sheetName val="Плата за оказание услуги"/>
    </sheetNames>
    <sheetDataSet>
      <sheetData sheetId="5">
        <row r="20">
          <cell r="C20">
            <v>700.0176615746358</v>
          </cell>
        </row>
        <row r="57">
          <cell r="C57">
            <v>799.8051706452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лата труда"/>
      <sheetName val="Матзапасы"/>
      <sheetName val="Износ мягкого инвентаря"/>
      <sheetName val="Износ оборудования"/>
      <sheetName val="Накладные затраты"/>
      <sheetName val="Плата за оказание услуги"/>
    </sheetNames>
    <sheetDataSet>
      <sheetData sheetId="5">
        <row r="148">
          <cell r="C148">
            <v>2014.1711018964272</v>
          </cell>
        </row>
        <row r="187">
          <cell r="C187">
            <v>2805.9705749120276</v>
          </cell>
        </row>
        <row r="224">
          <cell r="C224">
            <v>1067.1755956546308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плата труда"/>
      <sheetName val="Матзапасы"/>
      <sheetName val="Износ мягкого инвентаря"/>
      <sheetName val="Износ оборудования"/>
      <sheetName val="Накладные затраты"/>
      <sheetName val="Плата за оказание услуги"/>
    </sheetNames>
    <sheetDataSet>
      <sheetData sheetId="5">
        <row r="247">
          <cell r="C247">
            <v>370.2669006844819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3:O568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6.421875" style="6" customWidth="1"/>
    <col min="2" max="2" width="30.57421875" style="6" bestFit="1" customWidth="1"/>
    <col min="3" max="3" width="38.140625" style="1" customWidth="1"/>
    <col min="4" max="4" width="18.8515625" style="4" customWidth="1"/>
    <col min="5" max="5" width="10.8515625" style="4" customWidth="1"/>
    <col min="6" max="6" width="10.7109375" style="5" hidden="1" customWidth="1"/>
    <col min="7" max="7" width="18.57421875" style="6" hidden="1" customWidth="1"/>
    <col min="8" max="8" width="10.8515625" style="6" hidden="1" customWidth="1"/>
    <col min="9" max="9" width="15.28125" style="7" hidden="1" customWidth="1"/>
    <col min="10" max="10" width="15.421875" style="4" hidden="1" customWidth="1"/>
    <col min="11" max="11" width="13.140625" style="6" hidden="1" customWidth="1"/>
    <col min="12" max="12" width="15.28125" style="7" hidden="1" customWidth="1"/>
    <col min="13" max="13" width="15.28125" style="7" customWidth="1"/>
    <col min="14" max="14" width="9.140625" style="4" hidden="1" customWidth="1"/>
    <col min="15" max="15" width="9.7109375" style="46" hidden="1" customWidth="1"/>
    <col min="16" max="16384" width="9.140625" style="4" customWidth="1"/>
  </cols>
  <sheetData>
    <row r="3" spans="1:4" ht="12.75">
      <c r="A3" s="1"/>
      <c r="B3" s="2"/>
      <c r="D3" s="3" t="s">
        <v>569</v>
      </c>
    </row>
    <row r="4" spans="1:4" ht="12.75">
      <c r="A4" s="1"/>
      <c r="D4" s="4" t="s">
        <v>570</v>
      </c>
    </row>
    <row r="5" ht="12.75">
      <c r="A5" s="1"/>
    </row>
    <row r="6" spans="1:4" ht="12.75">
      <c r="A6" s="1"/>
      <c r="B6" s="8"/>
      <c r="D6" s="9" t="s">
        <v>21</v>
      </c>
    </row>
    <row r="7" ht="12.75">
      <c r="A7" s="1"/>
    </row>
    <row r="8" spans="1:4" ht="12.75">
      <c r="A8" s="1"/>
      <c r="D8" s="4" t="s">
        <v>485</v>
      </c>
    </row>
    <row r="9" ht="33" customHeight="1"/>
    <row r="12" spans="1:13" ht="64.5" customHeight="1">
      <c r="A12" s="56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5">
      <c r="A13" s="57" t="s">
        <v>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1" ht="12.75">
      <c r="A14" s="10"/>
      <c r="B14" s="10"/>
      <c r="C14" s="52"/>
      <c r="D14" s="53"/>
      <c r="E14" s="53"/>
      <c r="F14" s="53"/>
      <c r="G14" s="53"/>
      <c r="H14" s="11"/>
      <c r="K14" s="11"/>
    </row>
    <row r="15" spans="7:11" ht="12.75">
      <c r="G15" s="12"/>
      <c r="H15" s="12"/>
      <c r="K15" s="12"/>
    </row>
    <row r="16" spans="1:13" ht="59.25" customHeight="1">
      <c r="A16" s="13" t="s">
        <v>571</v>
      </c>
      <c r="B16" s="14" t="s">
        <v>572</v>
      </c>
      <c r="C16" s="54" t="s">
        <v>573</v>
      </c>
      <c r="D16" s="55"/>
      <c r="E16" s="55"/>
      <c r="F16" s="15" t="s">
        <v>574</v>
      </c>
      <c r="G16" s="15" t="s">
        <v>575</v>
      </c>
      <c r="H16" s="15" t="s">
        <v>576</v>
      </c>
      <c r="I16" s="15" t="s">
        <v>577</v>
      </c>
      <c r="J16" s="16" t="s">
        <v>578</v>
      </c>
      <c r="K16" s="15" t="s">
        <v>579</v>
      </c>
      <c r="L16" s="15" t="s">
        <v>577</v>
      </c>
      <c r="M16" s="15" t="s">
        <v>577</v>
      </c>
    </row>
    <row r="17" spans="1:13" ht="12.75">
      <c r="A17" s="17">
        <v>1</v>
      </c>
      <c r="B17" s="17">
        <v>2</v>
      </c>
      <c r="C17" s="58">
        <v>3</v>
      </c>
      <c r="D17" s="59"/>
      <c r="E17" s="59"/>
      <c r="F17" s="19"/>
      <c r="G17" s="17">
        <v>4</v>
      </c>
      <c r="H17" s="17"/>
      <c r="I17" s="20">
        <v>4</v>
      </c>
      <c r="J17" s="21"/>
      <c r="K17" s="17"/>
      <c r="L17" s="20">
        <v>4</v>
      </c>
      <c r="M17" s="20">
        <v>4</v>
      </c>
    </row>
    <row r="18" spans="1:13" ht="12.75">
      <c r="A18" s="48" t="s">
        <v>567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2.75">
      <c r="A19" s="48" t="s">
        <v>580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5" ht="12.75" customHeight="1">
      <c r="A20" s="22">
        <v>1</v>
      </c>
      <c r="B20" s="23" t="s">
        <v>581</v>
      </c>
      <c r="C20" s="49" t="s">
        <v>582</v>
      </c>
      <c r="D20" s="50"/>
      <c r="E20" s="51"/>
      <c r="F20" s="19">
        <v>356.82892557063496</v>
      </c>
      <c r="G20" s="24">
        <v>404.1047904482814</v>
      </c>
      <c r="H20" s="24">
        <f>'[1]Рабочая табличка'!F10</f>
        <v>286.14990021702886</v>
      </c>
      <c r="I20" s="25">
        <f aca="true" t="shared" si="0" ref="I20:I37">ROUND(F20*1.1,0)</f>
        <v>393</v>
      </c>
      <c r="J20" s="26">
        <f aca="true" t="shared" si="1" ref="J20:J38">G20/F20</f>
        <v>1.1324888804965674</v>
      </c>
      <c r="K20" s="24">
        <f aca="true" t="shared" si="2" ref="K20:K38">ROUND(H20*1.1,0)</f>
        <v>315</v>
      </c>
      <c r="L20" s="25">
        <f aca="true" t="shared" si="3" ref="L20:L38">ROUND(I20*1.12,0)</f>
        <v>440</v>
      </c>
      <c r="M20" s="25">
        <f>ROUND(L20*1.07,0)</f>
        <v>471</v>
      </c>
      <c r="N20" s="45">
        <f>M20/L20-1</f>
        <v>0.07045454545454555</v>
      </c>
      <c r="O20" s="46">
        <f>M20-'[2]Прейскурант НОВЫЙ'!F20</f>
        <v>0.232860304101564</v>
      </c>
    </row>
    <row r="21" spans="1:15" ht="12.75" customHeight="1">
      <c r="A21" s="22">
        <f aca="true" t="shared" si="4" ref="A21:A38">A20+1</f>
        <v>2</v>
      </c>
      <c r="B21" s="23" t="s">
        <v>583</v>
      </c>
      <c r="C21" s="49" t="s">
        <v>584</v>
      </c>
      <c r="D21" s="50"/>
      <c r="E21" s="51"/>
      <c r="F21" s="19">
        <v>281</v>
      </c>
      <c r="G21" s="24">
        <v>334.6084242160541</v>
      </c>
      <c r="H21" s="24">
        <v>238</v>
      </c>
      <c r="I21" s="25">
        <f t="shared" si="0"/>
        <v>309</v>
      </c>
      <c r="J21" s="26">
        <f t="shared" si="1"/>
        <v>1.1907773103774169</v>
      </c>
      <c r="K21" s="24">
        <f t="shared" si="2"/>
        <v>262</v>
      </c>
      <c r="L21" s="25">
        <f t="shared" si="3"/>
        <v>346</v>
      </c>
      <c r="M21" s="25">
        <f>'[5]Плата за оказание услуги'!$C$247</f>
        <v>370.2669006844819</v>
      </c>
      <c r="N21" s="45">
        <f aca="true" t="shared" si="5" ref="N21:N79">M21/L21-1</f>
        <v>0.07013555111121939</v>
      </c>
      <c r="O21" s="46">
        <f>M21-'[2]Прейскурант НОВЫЙ'!F21</f>
        <v>0</v>
      </c>
    </row>
    <row r="22" spans="1:15" ht="12.75" customHeight="1">
      <c r="A22" s="22">
        <f t="shared" si="4"/>
        <v>3</v>
      </c>
      <c r="B22" s="23" t="s">
        <v>585</v>
      </c>
      <c r="C22" s="49" t="s">
        <v>586</v>
      </c>
      <c r="D22" s="50"/>
      <c r="E22" s="51"/>
      <c r="F22" s="19">
        <v>196.49133308443936</v>
      </c>
      <c r="G22" s="24">
        <v>227.30460114682512</v>
      </c>
      <c r="H22" s="24">
        <f>'[1]Рабочая табличка'!F12</f>
        <v>157.1930664675515</v>
      </c>
      <c r="I22" s="25">
        <f t="shared" si="0"/>
        <v>216</v>
      </c>
      <c r="J22" s="26">
        <f t="shared" si="1"/>
        <v>1.1568174411496521</v>
      </c>
      <c r="K22" s="24">
        <f t="shared" si="2"/>
        <v>173</v>
      </c>
      <c r="L22" s="25">
        <f t="shared" si="3"/>
        <v>242</v>
      </c>
      <c r="M22" s="25">
        <f aca="true" t="shared" si="6" ref="M22:M79">ROUND(L22*1.07,0)</f>
        <v>259</v>
      </c>
      <c r="N22" s="45">
        <f t="shared" si="5"/>
        <v>0.07024793388429762</v>
      </c>
      <c r="O22" s="46">
        <f>M22-'[2]Прейскурант НОВЫЙ'!F22</f>
        <v>-0.3349701167107355</v>
      </c>
    </row>
    <row r="23" spans="1:15" ht="12.75" customHeight="1">
      <c r="A23" s="22">
        <f t="shared" si="4"/>
        <v>4</v>
      </c>
      <c r="B23" s="23" t="s">
        <v>587</v>
      </c>
      <c r="C23" s="49" t="s">
        <v>588</v>
      </c>
      <c r="D23" s="50"/>
      <c r="E23" s="51"/>
      <c r="F23" s="19">
        <v>230.99611689328958</v>
      </c>
      <c r="G23" s="24">
        <v>275.32190997304696</v>
      </c>
      <c r="H23" s="24">
        <f>'[1]Рабочая табличка'!F13</f>
        <v>185.29942555674154</v>
      </c>
      <c r="I23" s="25">
        <f t="shared" si="0"/>
        <v>254</v>
      </c>
      <c r="J23" s="26">
        <f t="shared" si="1"/>
        <v>1.1918897757932183</v>
      </c>
      <c r="K23" s="24">
        <f t="shared" si="2"/>
        <v>204</v>
      </c>
      <c r="L23" s="25">
        <f t="shared" si="3"/>
        <v>284</v>
      </c>
      <c r="M23" s="25">
        <f t="shared" si="6"/>
        <v>304</v>
      </c>
      <c r="N23" s="45">
        <f t="shared" si="5"/>
        <v>0.07042253521126751</v>
      </c>
      <c r="O23" s="46">
        <f>M23-'[2]Прейскурант НОВЫЙ'!F23</f>
        <v>0.41449490681657153</v>
      </c>
    </row>
    <row r="24" spans="1:15" ht="12.75" customHeight="1">
      <c r="A24" s="22">
        <f t="shared" si="4"/>
        <v>5</v>
      </c>
      <c r="B24" s="23" t="s">
        <v>589</v>
      </c>
      <c r="C24" s="49" t="s">
        <v>590</v>
      </c>
      <c r="D24" s="50"/>
      <c r="E24" s="51"/>
      <c r="F24" s="19">
        <v>310.9930596711471</v>
      </c>
      <c r="G24" s="24">
        <v>362.4054517683952</v>
      </c>
      <c r="H24" s="24">
        <f>'[1]Рабочая табличка'!F14</f>
        <v>251.8162426487021</v>
      </c>
      <c r="I24" s="25">
        <f t="shared" si="0"/>
        <v>342</v>
      </c>
      <c r="J24" s="26">
        <f t="shared" si="1"/>
        <v>1.16531684710782</v>
      </c>
      <c r="K24" s="24">
        <f t="shared" si="2"/>
        <v>277</v>
      </c>
      <c r="L24" s="25">
        <f t="shared" si="3"/>
        <v>383</v>
      </c>
      <c r="M24" s="25">
        <f t="shared" si="6"/>
        <v>410</v>
      </c>
      <c r="N24" s="45">
        <f t="shared" si="5"/>
        <v>0.07049608355091386</v>
      </c>
      <c r="O24" s="46">
        <f>M24-'[2]Прейскурант НОВЫЙ'!F24</f>
        <v>0.16073874668501276</v>
      </c>
    </row>
    <row r="25" spans="1:15" ht="12.75" customHeight="1">
      <c r="A25" s="22">
        <f t="shared" si="4"/>
        <v>6</v>
      </c>
      <c r="B25" s="23" t="s">
        <v>591</v>
      </c>
      <c r="C25" s="49" t="s">
        <v>592</v>
      </c>
      <c r="D25" s="50"/>
      <c r="E25" s="51"/>
      <c r="F25" s="19">
        <v>284.0062284801415</v>
      </c>
      <c r="G25" s="24">
        <v>323.6463279337801</v>
      </c>
      <c r="H25" s="24">
        <f>'[1]Рабочая табличка'!F15</f>
        <v>228.11745259449114</v>
      </c>
      <c r="I25" s="25">
        <f t="shared" si="0"/>
        <v>312</v>
      </c>
      <c r="J25" s="26">
        <f t="shared" si="1"/>
        <v>1.139574753926252</v>
      </c>
      <c r="K25" s="24">
        <f t="shared" si="2"/>
        <v>251</v>
      </c>
      <c r="L25" s="25">
        <f t="shared" si="3"/>
        <v>349</v>
      </c>
      <c r="M25" s="25">
        <f t="shared" si="6"/>
        <v>373</v>
      </c>
      <c r="N25" s="45">
        <f t="shared" si="5"/>
        <v>0.06876790830945567</v>
      </c>
      <c r="O25" s="46">
        <f>M25-'[2]Прейскурант НОВЫЙ'!F25</f>
        <v>0.17324514204909747</v>
      </c>
    </row>
    <row r="26" spans="1:15" ht="12.75" customHeight="1">
      <c r="A26" s="22">
        <f t="shared" si="4"/>
        <v>7</v>
      </c>
      <c r="B26" s="23" t="s">
        <v>593</v>
      </c>
      <c r="C26" s="49" t="s">
        <v>594</v>
      </c>
      <c r="D26" s="50"/>
      <c r="E26" s="51"/>
      <c r="F26" s="19">
        <v>313.87543338390435</v>
      </c>
      <c r="G26" s="24">
        <v>357.5421445031507</v>
      </c>
      <c r="H26" s="24">
        <f>'[1]Рабочая табличка'!F16</f>
        <v>251.70443735677978</v>
      </c>
      <c r="I26" s="25">
        <f t="shared" si="0"/>
        <v>345</v>
      </c>
      <c r="J26" s="26">
        <f t="shared" si="1"/>
        <v>1.1391211495862346</v>
      </c>
      <c r="K26" s="24">
        <f t="shared" si="2"/>
        <v>277</v>
      </c>
      <c r="L26" s="25">
        <f t="shared" si="3"/>
        <v>386</v>
      </c>
      <c r="M26" s="25">
        <f t="shared" si="6"/>
        <v>413</v>
      </c>
      <c r="N26" s="45">
        <f t="shared" si="5"/>
        <v>0.06994818652849744</v>
      </c>
      <c r="O26" s="46">
        <f>M26-'[2]Прейскурант НОВЫЙ'!F26</f>
        <v>-0.17396436897820422</v>
      </c>
    </row>
    <row r="27" spans="1:15" ht="12.75" customHeight="1">
      <c r="A27" s="22">
        <f t="shared" si="4"/>
        <v>8</v>
      </c>
      <c r="B27" s="23" t="s">
        <v>595</v>
      </c>
      <c r="C27" s="49" t="s">
        <v>596</v>
      </c>
      <c r="D27" s="50"/>
      <c r="E27" s="51"/>
      <c r="F27" s="19">
        <v>279.99701030016564</v>
      </c>
      <c r="G27" s="24">
        <v>316.61334991482727</v>
      </c>
      <c r="H27" s="24">
        <f>'[1]Рабочая табличка'!F17</f>
        <v>226.02094776452049</v>
      </c>
      <c r="I27" s="25">
        <f t="shared" si="0"/>
        <v>308</v>
      </c>
      <c r="J27" s="26">
        <f t="shared" si="1"/>
        <v>1.130774037820646</v>
      </c>
      <c r="K27" s="24">
        <f t="shared" si="2"/>
        <v>249</v>
      </c>
      <c r="L27" s="25">
        <f t="shared" si="3"/>
        <v>345</v>
      </c>
      <c r="M27" s="25">
        <f t="shared" si="6"/>
        <v>369</v>
      </c>
      <c r="N27" s="45">
        <f t="shared" si="5"/>
        <v>0.06956521739130439</v>
      </c>
      <c r="O27" s="46">
        <f>M27-'[2]Прейскурант НОВЫЙ'!F27</f>
        <v>0.07582331530869624</v>
      </c>
    </row>
    <row r="28" spans="1:15" ht="12.75" customHeight="1">
      <c r="A28" s="22">
        <f t="shared" si="4"/>
        <v>9</v>
      </c>
      <c r="B28" s="23" t="s">
        <v>597</v>
      </c>
      <c r="C28" s="49" t="s">
        <v>598</v>
      </c>
      <c r="D28" s="50"/>
      <c r="E28" s="51"/>
      <c r="F28" s="19">
        <v>216.00005070938568</v>
      </c>
      <c r="G28" s="24">
        <v>250.285112054583</v>
      </c>
      <c r="H28" s="24">
        <f>'[1]Рабочая табличка'!F19</f>
        <v>173.1116415222486</v>
      </c>
      <c r="I28" s="25">
        <f t="shared" si="0"/>
        <v>238</v>
      </c>
      <c r="J28" s="26">
        <f t="shared" si="1"/>
        <v>1.1587270985937208</v>
      </c>
      <c r="K28" s="24">
        <f t="shared" si="2"/>
        <v>190</v>
      </c>
      <c r="L28" s="25">
        <f t="shared" si="3"/>
        <v>267</v>
      </c>
      <c r="M28" s="25">
        <f t="shared" si="6"/>
        <v>286</v>
      </c>
      <c r="N28" s="45">
        <f t="shared" si="5"/>
        <v>0.07116104868913853</v>
      </c>
      <c r="O28" s="46">
        <f>M28-'[2]Прейскурант НОВЫЙ'!F28</f>
        <v>-0.032394428753718785</v>
      </c>
    </row>
    <row r="29" spans="1:15" ht="12.75" customHeight="1">
      <c r="A29" s="22">
        <f t="shared" si="4"/>
        <v>10</v>
      </c>
      <c r="B29" s="23" t="s">
        <v>599</v>
      </c>
      <c r="C29" s="49" t="s">
        <v>600</v>
      </c>
      <c r="D29" s="50"/>
      <c r="E29" s="51"/>
      <c r="F29" s="19">
        <v>252.99991837179206</v>
      </c>
      <c r="G29" s="24">
        <v>284.8962951667649</v>
      </c>
      <c r="H29" s="24">
        <f>'[1]Рабочая табличка'!F20</f>
        <v>202.39993469743365</v>
      </c>
      <c r="I29" s="25">
        <f t="shared" si="0"/>
        <v>278</v>
      </c>
      <c r="J29" s="26">
        <f t="shared" si="1"/>
        <v>1.1260726762294841</v>
      </c>
      <c r="K29" s="24">
        <f t="shared" si="2"/>
        <v>223</v>
      </c>
      <c r="L29" s="25">
        <f t="shared" si="3"/>
        <v>311</v>
      </c>
      <c r="M29" s="25">
        <f t="shared" si="6"/>
        <v>333</v>
      </c>
      <c r="N29" s="45">
        <f t="shared" si="5"/>
        <v>0.07073954983922826</v>
      </c>
      <c r="O29" s="46">
        <f>M29-'[2]Прейскурант НОВЫЙ'!F29</f>
        <v>-0.02358824367070156</v>
      </c>
    </row>
    <row r="30" spans="1:15" ht="12.75" customHeight="1">
      <c r="A30" s="22">
        <f t="shared" si="4"/>
        <v>11</v>
      </c>
      <c r="B30" s="23" t="s">
        <v>601</v>
      </c>
      <c r="C30" s="49" t="s">
        <v>602</v>
      </c>
      <c r="D30" s="50"/>
      <c r="E30" s="51"/>
      <c r="F30" s="19">
        <v>370.0008639379671</v>
      </c>
      <c r="G30" s="24">
        <v>421.396247027201</v>
      </c>
      <c r="H30" s="24">
        <f>'[1]Рабочая табличка'!F21</f>
        <v>299.5327817123254</v>
      </c>
      <c r="I30" s="25">
        <f t="shared" si="0"/>
        <v>407</v>
      </c>
      <c r="J30" s="26">
        <f t="shared" si="1"/>
        <v>1.1389061164404488</v>
      </c>
      <c r="K30" s="24">
        <f t="shared" si="2"/>
        <v>329</v>
      </c>
      <c r="L30" s="25">
        <f t="shared" si="3"/>
        <v>456</v>
      </c>
      <c r="M30" s="25">
        <f t="shared" si="6"/>
        <v>488</v>
      </c>
      <c r="N30" s="45">
        <f t="shared" si="5"/>
        <v>0.07017543859649122</v>
      </c>
      <c r="O30" s="46">
        <f>M30-'[2]Прейскурант НОВЫЙ'!F30</f>
        <v>-0.3229986895727279</v>
      </c>
    </row>
    <row r="31" spans="1:15" ht="12.75" customHeight="1">
      <c r="A31" s="22">
        <f t="shared" si="4"/>
        <v>12</v>
      </c>
      <c r="B31" s="23" t="s">
        <v>603</v>
      </c>
      <c r="C31" s="49" t="s">
        <v>604</v>
      </c>
      <c r="D31" s="50"/>
      <c r="E31" s="51"/>
      <c r="F31" s="19">
        <v>353.00090915903684</v>
      </c>
      <c r="G31" s="24">
        <v>402.77961871706736</v>
      </c>
      <c r="H31" s="24">
        <f>'[1]Рабочая табличка'!F22</f>
        <v>285.56940545010383</v>
      </c>
      <c r="I31" s="25">
        <f t="shared" si="0"/>
        <v>388</v>
      </c>
      <c r="J31" s="26">
        <f t="shared" si="1"/>
        <v>1.141015811196123</v>
      </c>
      <c r="K31" s="24">
        <f t="shared" si="2"/>
        <v>314</v>
      </c>
      <c r="L31" s="25">
        <f t="shared" si="3"/>
        <v>435</v>
      </c>
      <c r="M31" s="25">
        <f t="shared" si="6"/>
        <v>465</v>
      </c>
      <c r="N31" s="45">
        <f t="shared" si="5"/>
        <v>0.06896551724137923</v>
      </c>
      <c r="O31" s="46">
        <f>M31-'[2]Прейскурант НОВЫЙ'!F31</f>
        <v>-0.25275542005118723</v>
      </c>
    </row>
    <row r="32" spans="1:15" ht="12.75" customHeight="1">
      <c r="A32" s="22">
        <f t="shared" si="4"/>
        <v>13</v>
      </c>
      <c r="B32" s="23" t="s">
        <v>605</v>
      </c>
      <c r="C32" s="49" t="s">
        <v>606</v>
      </c>
      <c r="D32" s="50"/>
      <c r="E32" s="51"/>
      <c r="F32" s="19">
        <v>497.9939906826986</v>
      </c>
      <c r="G32" s="24">
        <v>561.9164341490688</v>
      </c>
      <c r="H32" s="24">
        <f>'[1]Рабочая табличка'!F23</f>
        <v>398.3951925461589</v>
      </c>
      <c r="I32" s="25">
        <f t="shared" si="0"/>
        <v>548</v>
      </c>
      <c r="J32" s="26">
        <f t="shared" si="1"/>
        <v>1.1283598691195833</v>
      </c>
      <c r="K32" s="24">
        <f t="shared" si="2"/>
        <v>438</v>
      </c>
      <c r="L32" s="25">
        <f t="shared" si="3"/>
        <v>614</v>
      </c>
      <c r="M32" s="25">
        <f t="shared" si="6"/>
        <v>657</v>
      </c>
      <c r="N32" s="45">
        <f t="shared" si="5"/>
        <v>0.07003257328990231</v>
      </c>
      <c r="O32" s="46">
        <f>M32-'[2]Прейскурант НОВЫЙ'!F32</f>
        <v>0.22846177427868497</v>
      </c>
    </row>
    <row r="33" spans="1:15" ht="12.75" customHeight="1">
      <c r="A33" s="22">
        <f t="shared" si="4"/>
        <v>14</v>
      </c>
      <c r="B33" s="23" t="s">
        <v>607</v>
      </c>
      <c r="C33" s="49" t="s">
        <v>608</v>
      </c>
      <c r="D33" s="50"/>
      <c r="E33" s="51"/>
      <c r="F33" s="19">
        <v>149.92679568933227</v>
      </c>
      <c r="G33" s="24">
        <v>165.75024667885734</v>
      </c>
      <c r="H33" s="24">
        <f>'[1]Рабочая табличка'!F24</f>
        <v>119.94143655146581</v>
      </c>
      <c r="I33" s="25">
        <f t="shared" si="0"/>
        <v>165</v>
      </c>
      <c r="J33" s="26">
        <f t="shared" si="1"/>
        <v>1.1055411803925517</v>
      </c>
      <c r="K33" s="24">
        <f t="shared" si="2"/>
        <v>132</v>
      </c>
      <c r="L33" s="25">
        <f t="shared" si="3"/>
        <v>185</v>
      </c>
      <c r="M33" s="25">
        <f t="shared" si="6"/>
        <v>198</v>
      </c>
      <c r="N33" s="45">
        <f t="shared" si="5"/>
        <v>0.07027027027027022</v>
      </c>
      <c r="O33" s="46">
        <f>M33-'[2]Прейскурант НОВЫЙ'!F33</f>
        <v>-0.19008540813933905</v>
      </c>
    </row>
    <row r="34" spans="1:15" ht="12.75" customHeight="1">
      <c r="A34" s="22">
        <f t="shared" si="4"/>
        <v>15</v>
      </c>
      <c r="B34" s="23" t="s">
        <v>609</v>
      </c>
      <c r="C34" s="49" t="s">
        <v>610</v>
      </c>
      <c r="D34" s="50"/>
      <c r="E34" s="51"/>
      <c r="F34" s="19">
        <v>370.004289275698</v>
      </c>
      <c r="G34" s="24">
        <v>418.4093162889391</v>
      </c>
      <c r="H34" s="24">
        <f>'[1]Рабочая табличка'!F25</f>
        <v>296.9298525605473</v>
      </c>
      <c r="I34" s="25">
        <f t="shared" si="0"/>
        <v>407</v>
      </c>
      <c r="J34" s="26">
        <f t="shared" si="1"/>
        <v>1.1308228807509135</v>
      </c>
      <c r="K34" s="24">
        <f t="shared" si="2"/>
        <v>327</v>
      </c>
      <c r="L34" s="25">
        <f t="shared" si="3"/>
        <v>456</v>
      </c>
      <c r="M34" s="25">
        <f t="shared" si="6"/>
        <v>488</v>
      </c>
      <c r="N34" s="45">
        <f t="shared" si="5"/>
        <v>0.07017543859649122</v>
      </c>
      <c r="O34" s="46">
        <f>M34-'[2]Прейскурант НОВЫЙ'!F34</f>
        <v>0.09633678604700435</v>
      </c>
    </row>
    <row r="35" spans="1:15" ht="12.75" customHeight="1">
      <c r="A35" s="22">
        <f t="shared" si="4"/>
        <v>16</v>
      </c>
      <c r="B35" s="23" t="s">
        <v>611</v>
      </c>
      <c r="C35" s="49" t="s">
        <v>612</v>
      </c>
      <c r="D35" s="50"/>
      <c r="E35" s="51"/>
      <c r="F35" s="19">
        <v>291.0019065995004</v>
      </c>
      <c r="G35" s="24">
        <v>392.9457556886654</v>
      </c>
      <c r="H35" s="24">
        <f>'[1]Рабочая табличка'!F26</f>
        <v>260.0553231452193</v>
      </c>
      <c r="I35" s="25">
        <f t="shared" si="0"/>
        <v>320</v>
      </c>
      <c r="J35" s="26">
        <f t="shared" si="1"/>
        <v>1.3503202102021554</v>
      </c>
      <c r="K35" s="24">
        <f t="shared" si="2"/>
        <v>286</v>
      </c>
      <c r="L35" s="25">
        <f t="shared" si="3"/>
        <v>358</v>
      </c>
      <c r="M35" s="25">
        <f t="shared" si="6"/>
        <v>383</v>
      </c>
      <c r="N35" s="45">
        <f t="shared" si="5"/>
        <v>0.06983240223463683</v>
      </c>
      <c r="O35" s="46">
        <f>M35-'[2]Прейскурант НОВЫЙ'!F35</f>
        <v>0.4254984884631767</v>
      </c>
    </row>
    <row r="36" spans="1:15" ht="12.75" customHeight="1">
      <c r="A36" s="22">
        <f t="shared" si="4"/>
        <v>17</v>
      </c>
      <c r="B36" s="23" t="s">
        <v>613</v>
      </c>
      <c r="C36" s="49" t="s">
        <v>614</v>
      </c>
      <c r="D36" s="50"/>
      <c r="E36" s="51"/>
      <c r="F36" s="19">
        <v>501</v>
      </c>
      <c r="G36" s="24">
        <v>532.3119328546022</v>
      </c>
      <c r="H36" s="24">
        <f>'[1]Рабочая табличка'!F27</f>
        <v>400.41411875488666</v>
      </c>
      <c r="I36" s="25">
        <f t="shared" si="0"/>
        <v>551</v>
      </c>
      <c r="J36" s="26">
        <f t="shared" si="1"/>
        <v>1.0624988679732579</v>
      </c>
      <c r="K36" s="24">
        <f t="shared" si="2"/>
        <v>440</v>
      </c>
      <c r="L36" s="25">
        <f t="shared" si="3"/>
        <v>617</v>
      </c>
      <c r="M36" s="25">
        <f t="shared" si="6"/>
        <v>660</v>
      </c>
      <c r="N36" s="45">
        <f>M36/L36-1</f>
        <v>0.06969205834683945</v>
      </c>
      <c r="O36" s="46">
        <f>M36-'[2]Прейскурант НОВЫЙ'!F36</f>
        <v>-0.21464324700957604</v>
      </c>
    </row>
    <row r="37" spans="1:15" ht="12.75" customHeight="1">
      <c r="A37" s="22">
        <f t="shared" si="4"/>
        <v>18</v>
      </c>
      <c r="B37" s="23" t="s">
        <v>615</v>
      </c>
      <c r="C37" s="49" t="s">
        <v>616</v>
      </c>
      <c r="D37" s="50"/>
      <c r="E37" s="51"/>
      <c r="F37" s="19">
        <v>228</v>
      </c>
      <c r="G37" s="24">
        <v>241.95996947936464</v>
      </c>
      <c r="H37" s="24">
        <f>'[1]Рабочая табличка'!F28</f>
        <v>182.00641761585754</v>
      </c>
      <c r="I37" s="25">
        <f t="shared" si="0"/>
        <v>251</v>
      </c>
      <c r="J37" s="26">
        <f t="shared" si="1"/>
        <v>1.0612279363130028</v>
      </c>
      <c r="K37" s="24">
        <f t="shared" si="2"/>
        <v>200</v>
      </c>
      <c r="L37" s="25">
        <f t="shared" si="3"/>
        <v>281</v>
      </c>
      <c r="M37" s="25">
        <f t="shared" si="6"/>
        <v>301</v>
      </c>
      <c r="N37" s="45">
        <f t="shared" si="5"/>
        <v>0.07117437722419928</v>
      </c>
      <c r="O37" s="46">
        <f>M37-'[2]Прейскурант НОВЫЙ'!F37</f>
        <v>-0.03563406036192873</v>
      </c>
    </row>
    <row r="38" spans="1:15" ht="12.75" customHeight="1">
      <c r="A38" s="22">
        <f t="shared" si="4"/>
        <v>19</v>
      </c>
      <c r="B38" s="23" t="s">
        <v>617</v>
      </c>
      <c r="C38" s="49" t="s">
        <v>618</v>
      </c>
      <c r="D38" s="50"/>
      <c r="E38" s="51"/>
      <c r="F38" s="19">
        <v>228</v>
      </c>
      <c r="G38" s="24">
        <v>241.95996947936464</v>
      </c>
      <c r="H38" s="24">
        <f>'[1]Рабочая табличка'!F29</f>
        <v>139.34215042885307</v>
      </c>
      <c r="I38" s="25">
        <v>251</v>
      </c>
      <c r="J38" s="26">
        <f t="shared" si="1"/>
        <v>1.0612279363130028</v>
      </c>
      <c r="K38" s="24">
        <f t="shared" si="2"/>
        <v>153</v>
      </c>
      <c r="L38" s="25">
        <f t="shared" si="3"/>
        <v>281</v>
      </c>
      <c r="M38" s="25">
        <f t="shared" si="6"/>
        <v>301</v>
      </c>
      <c r="N38" s="45">
        <f t="shared" si="5"/>
        <v>0.07117437722419928</v>
      </c>
      <c r="O38" s="46">
        <f>M38-'[2]Прейскурант НОВЫЙ'!F38</f>
        <v>-0.49469621248169915</v>
      </c>
    </row>
    <row r="39" spans="1:15" ht="12.75">
      <c r="A39" s="48" t="s">
        <v>619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5"/>
      <c r="O39" s="46">
        <f>M39-'[2]Прейскурант НОВЫЙ'!F39</f>
        <v>0</v>
      </c>
    </row>
    <row r="40" spans="1:15" ht="12.75">
      <c r="A40" s="22">
        <v>1</v>
      </c>
      <c r="B40" s="23" t="s">
        <v>620</v>
      </c>
      <c r="C40" s="49" t="s">
        <v>621</v>
      </c>
      <c r="D40" s="50"/>
      <c r="E40" s="51"/>
      <c r="F40" s="19">
        <v>174.17768803606634</v>
      </c>
      <c r="G40" s="24">
        <v>203.40870400256483</v>
      </c>
      <c r="H40" s="24">
        <f>'[1]Рабочая табличка'!F29</f>
        <v>139.34215042885307</v>
      </c>
      <c r="I40" s="25">
        <f>ROUND(F40*1.1,0)</f>
        <v>192</v>
      </c>
      <c r="J40" s="26">
        <f>G40/F40</f>
        <v>1.1678229645604534</v>
      </c>
      <c r="K40" s="24">
        <f>ROUND(H40*1.1,0)</f>
        <v>153</v>
      </c>
      <c r="L40" s="25">
        <f>ROUND(I40*1.12,0)</f>
        <v>215</v>
      </c>
      <c r="M40" s="25">
        <f t="shared" si="6"/>
        <v>230</v>
      </c>
      <c r="N40" s="45">
        <f t="shared" si="5"/>
        <v>0.06976744186046502</v>
      </c>
      <c r="O40" s="46">
        <f>M40-'[2]Прейскурант НОВЫЙ'!F40</f>
        <v>-0.3446860704967776</v>
      </c>
    </row>
    <row r="41" spans="1:15" ht="12.75" customHeight="1">
      <c r="A41" s="22">
        <f aca="true" t="shared" si="7" ref="A41:A47">A40+1</f>
        <v>2</v>
      </c>
      <c r="B41" s="23" t="s">
        <v>622</v>
      </c>
      <c r="C41" s="49" t="s">
        <v>623</v>
      </c>
      <c r="D41" s="50"/>
      <c r="E41" s="51"/>
      <c r="F41" s="19">
        <v>254.04311304901185</v>
      </c>
      <c r="G41" s="24">
        <v>298.34846178769357</v>
      </c>
      <c r="H41" s="24">
        <f>'[1]Рабочая табличка'!F30</f>
        <v>204.37901291151397</v>
      </c>
      <c r="I41" s="25">
        <f>ROUND(F41*1.1,0)</f>
        <v>279</v>
      </c>
      <c r="J41" s="26">
        <f>G41/F41</f>
        <v>1.174400904661147</v>
      </c>
      <c r="K41" s="24">
        <f>ROUND(H41*1.1,0)</f>
        <v>225</v>
      </c>
      <c r="L41" s="25">
        <f>ROUND(I41*1.12,0)</f>
        <v>312</v>
      </c>
      <c r="M41" s="25">
        <f t="shared" si="6"/>
        <v>334</v>
      </c>
      <c r="N41" s="45">
        <f t="shared" si="5"/>
        <v>0.07051282051282048</v>
      </c>
      <c r="O41" s="46">
        <f>M41-'[2]Прейскурант НОВЫЙ'!F41</f>
        <v>-0.2668090769196283</v>
      </c>
    </row>
    <row r="42" spans="1:15" ht="12.75" customHeight="1">
      <c r="A42" s="22">
        <f t="shared" si="7"/>
        <v>3</v>
      </c>
      <c r="B42" s="23" t="s">
        <v>624</v>
      </c>
      <c r="C42" s="49" t="s">
        <v>625</v>
      </c>
      <c r="D42" s="50"/>
      <c r="E42" s="51"/>
      <c r="F42" s="19">
        <v>158.74765880590581</v>
      </c>
      <c r="G42" s="24">
        <v>185.38907723643968</v>
      </c>
      <c r="H42" s="24">
        <f>'[1]Рабочая табличка'!F31</f>
        <v>126.99812704472464</v>
      </c>
      <c r="I42" s="25">
        <f>ROUND(F42*1.1,0)</f>
        <v>175</v>
      </c>
      <c r="J42" s="26">
        <f>G42/F42</f>
        <v>1.167822433608972</v>
      </c>
      <c r="K42" s="24">
        <f>ROUND(H42*1.1,0)</f>
        <v>140</v>
      </c>
      <c r="L42" s="25">
        <f>ROUND(I42*1.12,0)</f>
        <v>196</v>
      </c>
      <c r="M42" s="25">
        <f t="shared" si="6"/>
        <v>210</v>
      </c>
      <c r="N42" s="45">
        <f t="shared" si="5"/>
        <v>0.0714285714285714</v>
      </c>
      <c r="O42" s="46">
        <f>M42-'[2]Прейскурант НОВЫЙ'!F42</f>
        <v>0.060749676329891145</v>
      </c>
    </row>
    <row r="43" spans="1:15" ht="12.75">
      <c r="A43" s="22">
        <f t="shared" si="7"/>
        <v>4</v>
      </c>
      <c r="B43" s="23" t="s">
        <v>626</v>
      </c>
      <c r="C43" s="49" t="s">
        <v>627</v>
      </c>
      <c r="D43" s="50"/>
      <c r="E43" s="51"/>
      <c r="F43" s="19">
        <v>268.72226838266505</v>
      </c>
      <c r="G43" s="24">
        <v>316.59544604732935</v>
      </c>
      <c r="H43" s="24">
        <f>'[1]Рабочая табличка'!F32</f>
        <v>218.47338892899597</v>
      </c>
      <c r="I43" s="25">
        <f>ROUND(F43*1.1,0)</f>
        <v>296</v>
      </c>
      <c r="J43" s="26">
        <f>G43/F43</f>
        <v>1.1781511370560926</v>
      </c>
      <c r="K43" s="24">
        <f>ROUND(H43*1.1,0)</f>
        <v>240</v>
      </c>
      <c r="L43" s="25">
        <f>ROUND(I43*1.12,0)</f>
        <v>332</v>
      </c>
      <c r="M43" s="25">
        <f t="shared" si="6"/>
        <v>355</v>
      </c>
      <c r="N43" s="45">
        <f t="shared" si="5"/>
        <v>0.06927710843373491</v>
      </c>
      <c r="O43" s="46">
        <f>M43-'[2]Прейскурант НОВЫЙ'!F43</f>
        <v>0.3465582145936992</v>
      </c>
    </row>
    <row r="44" spans="1:15" ht="12.75">
      <c r="A44" s="22">
        <f t="shared" si="7"/>
        <v>5</v>
      </c>
      <c r="B44" s="23" t="s">
        <v>628</v>
      </c>
      <c r="C44" s="60" t="s">
        <v>629</v>
      </c>
      <c r="D44" s="50"/>
      <c r="E44" s="51"/>
      <c r="F44" s="19"/>
      <c r="G44" s="24"/>
      <c r="H44" s="24"/>
      <c r="I44" s="25">
        <v>714</v>
      </c>
      <c r="J44" s="26"/>
      <c r="K44" s="24"/>
      <c r="L44" s="25">
        <v>714</v>
      </c>
      <c r="M44" s="25">
        <f t="shared" si="6"/>
        <v>764</v>
      </c>
      <c r="N44" s="45">
        <f t="shared" si="5"/>
        <v>0.07002801120448177</v>
      </c>
      <c r="O44" s="46">
        <f>M44-'[2]Прейскурант НОВЫЙ'!F44</f>
        <v>0.4681861681420969</v>
      </c>
    </row>
    <row r="45" spans="1:15" ht="12.75">
      <c r="A45" s="22">
        <f t="shared" si="7"/>
        <v>6</v>
      </c>
      <c r="B45" s="23" t="s">
        <v>630</v>
      </c>
      <c r="C45" s="60" t="s">
        <v>631</v>
      </c>
      <c r="D45" s="50"/>
      <c r="E45" s="51"/>
      <c r="F45" s="19"/>
      <c r="G45" s="24"/>
      <c r="H45" s="24"/>
      <c r="I45" s="25">
        <v>670</v>
      </c>
      <c r="J45" s="26"/>
      <c r="K45" s="24"/>
      <c r="L45" s="25">
        <f>ROUND(I45*1.12,0)</f>
        <v>750</v>
      </c>
      <c r="M45" s="25">
        <f t="shared" si="6"/>
        <v>803</v>
      </c>
      <c r="N45" s="45">
        <f t="shared" si="5"/>
        <v>0.07066666666666666</v>
      </c>
      <c r="O45" s="46">
        <f>M45-'[2]Прейскурант НОВЫЙ'!F45</f>
        <v>0.0176504145204035</v>
      </c>
    </row>
    <row r="46" spans="1:15" ht="12.75">
      <c r="A46" s="22">
        <f t="shared" si="7"/>
        <v>7</v>
      </c>
      <c r="B46" s="23" t="s">
        <v>632</v>
      </c>
      <c r="C46" s="60" t="s">
        <v>633</v>
      </c>
      <c r="D46" s="50"/>
      <c r="E46" s="51"/>
      <c r="F46" s="19"/>
      <c r="G46" s="24"/>
      <c r="H46" s="24"/>
      <c r="I46" s="25">
        <v>380</v>
      </c>
      <c r="J46" s="26"/>
      <c r="K46" s="24"/>
      <c r="L46" s="25">
        <f>ROUND(I46*1.12,0)</f>
        <v>426</v>
      </c>
      <c r="M46" s="25">
        <f t="shared" si="6"/>
        <v>456</v>
      </c>
      <c r="N46" s="45">
        <f t="shared" si="5"/>
        <v>0.07042253521126751</v>
      </c>
      <c r="O46" s="46">
        <f>M46-'[2]Прейскурант НОВЫЙ'!F46</f>
        <v>0.31620902955455676</v>
      </c>
    </row>
    <row r="47" spans="1:15" ht="12.75">
      <c r="A47" s="22">
        <f t="shared" si="7"/>
        <v>8</v>
      </c>
      <c r="B47" s="47" t="s">
        <v>311</v>
      </c>
      <c r="C47" s="60" t="s">
        <v>312</v>
      </c>
      <c r="D47" s="61"/>
      <c r="E47" s="62"/>
      <c r="F47" s="19"/>
      <c r="G47" s="24"/>
      <c r="H47" s="24"/>
      <c r="I47" s="25"/>
      <c r="J47" s="26"/>
      <c r="K47" s="24"/>
      <c r="L47" s="25">
        <v>700</v>
      </c>
      <c r="M47" s="25">
        <f>L47</f>
        <v>700</v>
      </c>
      <c r="N47" s="45">
        <f t="shared" si="5"/>
        <v>0</v>
      </c>
      <c r="O47" s="46">
        <f>M47-'[2]Прейскурант НОВЫЙ'!F47</f>
        <v>-0.08979411976281426</v>
      </c>
    </row>
    <row r="48" spans="1:15" ht="12.75">
      <c r="A48" s="48" t="s">
        <v>634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5"/>
      <c r="O48" s="46">
        <f>M48-'[2]Прейскурант НОВЫЙ'!F48</f>
        <v>0</v>
      </c>
    </row>
    <row r="49" spans="1:15" ht="12.75" customHeight="1">
      <c r="A49" s="22">
        <v>1</v>
      </c>
      <c r="B49" s="23" t="s">
        <v>635</v>
      </c>
      <c r="C49" s="49" t="s">
        <v>636</v>
      </c>
      <c r="D49" s="50"/>
      <c r="E49" s="51"/>
      <c r="F49" s="19">
        <v>225.58692417677696</v>
      </c>
      <c r="G49" s="24">
        <v>254.86154397590468</v>
      </c>
      <c r="H49" s="24">
        <f>'[1]Рабочая табличка'!F33</f>
        <v>180.46953934142158</v>
      </c>
      <c r="I49" s="25">
        <f aca="true" t="shared" si="8" ref="I49:I63">ROUND(F49*1.1,0)</f>
        <v>248</v>
      </c>
      <c r="J49" s="26">
        <f aca="true" t="shared" si="9" ref="J49:J63">G49/F49</f>
        <v>1.1297709071833757</v>
      </c>
      <c r="K49" s="24">
        <f aca="true" t="shared" si="10" ref="K49:K68">ROUND(H49*1.1,0)</f>
        <v>199</v>
      </c>
      <c r="L49" s="25">
        <f aca="true" t="shared" si="11" ref="L49:L63">ROUND(I49*1.12,0)</f>
        <v>278</v>
      </c>
      <c r="M49" s="25">
        <f t="shared" si="6"/>
        <v>297</v>
      </c>
      <c r="N49" s="45">
        <f t="shared" si="5"/>
        <v>0.06834532374100721</v>
      </c>
      <c r="O49" s="46">
        <f>M49-'[2]Прейскурант НОВЫЙ'!F49</f>
        <v>0.44471623312864494</v>
      </c>
    </row>
    <row r="50" spans="1:15" ht="24" customHeight="1">
      <c r="A50" s="22">
        <f aca="true" t="shared" si="12" ref="A50:A63">A49+1</f>
        <v>2</v>
      </c>
      <c r="B50" s="23" t="s">
        <v>637</v>
      </c>
      <c r="C50" s="49" t="s">
        <v>638</v>
      </c>
      <c r="D50" s="50"/>
      <c r="E50" s="51"/>
      <c r="F50" s="19">
        <v>213</v>
      </c>
      <c r="G50" s="24">
        <v>253.51572026366597</v>
      </c>
      <c r="H50" s="24">
        <v>181</v>
      </c>
      <c r="I50" s="25">
        <f t="shared" si="8"/>
        <v>234</v>
      </c>
      <c r="J50" s="26">
        <f t="shared" si="9"/>
        <v>1.1902146491251924</v>
      </c>
      <c r="K50" s="24">
        <f t="shared" si="10"/>
        <v>199</v>
      </c>
      <c r="L50" s="25">
        <f t="shared" si="11"/>
        <v>262</v>
      </c>
      <c r="M50" s="25">
        <f t="shared" si="6"/>
        <v>280</v>
      </c>
      <c r="N50" s="45">
        <f t="shared" si="5"/>
        <v>0.06870229007633588</v>
      </c>
      <c r="O50" s="46">
        <f>M50-'[2]Прейскурант НОВЫЙ'!F50</f>
        <v>-0.3057491787868116</v>
      </c>
    </row>
    <row r="51" spans="1:15" ht="12.75" customHeight="1">
      <c r="A51" s="22">
        <f t="shared" si="12"/>
        <v>3</v>
      </c>
      <c r="B51" s="23" t="s">
        <v>639</v>
      </c>
      <c r="C51" s="49" t="s">
        <v>640</v>
      </c>
      <c r="D51" s="50"/>
      <c r="E51" s="51"/>
      <c r="F51" s="19">
        <v>155.05838462492216</v>
      </c>
      <c r="G51" s="24">
        <v>195.48195698626964</v>
      </c>
      <c r="H51" s="24">
        <f>'[1]Рабочая табличка'!F35</f>
        <v>135.1860371620943</v>
      </c>
      <c r="I51" s="25">
        <f t="shared" si="8"/>
        <v>171</v>
      </c>
      <c r="J51" s="26">
        <f t="shared" si="9"/>
        <v>1.2606990422293507</v>
      </c>
      <c r="K51" s="24">
        <f t="shared" si="10"/>
        <v>149</v>
      </c>
      <c r="L51" s="25">
        <f t="shared" si="11"/>
        <v>192</v>
      </c>
      <c r="M51" s="25">
        <f t="shared" si="6"/>
        <v>205</v>
      </c>
      <c r="N51" s="45">
        <f t="shared" si="5"/>
        <v>0.06770833333333326</v>
      </c>
      <c r="O51" s="46">
        <f>M51-'[2]Прейскурант НОВЫЙ'!F51</f>
        <v>-0.15858332627144023</v>
      </c>
    </row>
    <row r="52" spans="1:15" ht="12.75" customHeight="1">
      <c r="A52" s="22">
        <f t="shared" si="12"/>
        <v>4</v>
      </c>
      <c r="B52" s="23" t="s">
        <v>641</v>
      </c>
      <c r="C52" s="49" t="s">
        <v>642</v>
      </c>
      <c r="D52" s="50"/>
      <c r="E52" s="51"/>
      <c r="F52" s="19">
        <v>157.92564678131382</v>
      </c>
      <c r="G52" s="24">
        <v>187.71948407253203</v>
      </c>
      <c r="H52" s="24">
        <f>'[1]Рабочая табличка'!F36</f>
        <v>126.34051742505106</v>
      </c>
      <c r="I52" s="25">
        <f t="shared" si="8"/>
        <v>174</v>
      </c>
      <c r="J52" s="26">
        <f t="shared" si="9"/>
        <v>1.188657370721267</v>
      </c>
      <c r="K52" s="24">
        <f t="shared" si="10"/>
        <v>139</v>
      </c>
      <c r="L52" s="25">
        <f t="shared" si="11"/>
        <v>195</v>
      </c>
      <c r="M52" s="25">
        <f t="shared" si="6"/>
        <v>209</v>
      </c>
      <c r="N52" s="45">
        <f t="shared" si="5"/>
        <v>0.07179487179487176</v>
      </c>
      <c r="O52" s="46">
        <f>M52-'[2]Прейскурант НОВЫЙ'!F52</f>
        <v>0.1625116356121339</v>
      </c>
    </row>
    <row r="53" spans="1:15" ht="12.75" customHeight="1">
      <c r="A53" s="22">
        <f t="shared" si="12"/>
        <v>5</v>
      </c>
      <c r="B53" s="23" t="s">
        <v>643</v>
      </c>
      <c r="C53" s="49" t="s">
        <v>644</v>
      </c>
      <c r="D53" s="50"/>
      <c r="E53" s="51"/>
      <c r="F53" s="19">
        <v>138.05715057494632</v>
      </c>
      <c r="G53" s="24">
        <v>158.94975954754176</v>
      </c>
      <c r="H53" s="24">
        <f>'[1]Рабочая табличка'!F37</f>
        <v>110.44572045995706</v>
      </c>
      <c r="I53" s="25">
        <f t="shared" si="8"/>
        <v>152</v>
      </c>
      <c r="J53" s="26">
        <f t="shared" si="9"/>
        <v>1.151333044942526</v>
      </c>
      <c r="K53" s="24">
        <f t="shared" si="10"/>
        <v>121</v>
      </c>
      <c r="L53" s="25">
        <f t="shared" si="11"/>
        <v>170</v>
      </c>
      <c r="M53" s="25">
        <f t="shared" si="6"/>
        <v>182</v>
      </c>
      <c r="N53" s="45">
        <f t="shared" si="5"/>
        <v>0.07058823529411762</v>
      </c>
      <c r="O53" s="46">
        <f>M53-'[2]Прейскурант НОВЫЙ'!F53</f>
        <v>-0.4361882180672296</v>
      </c>
    </row>
    <row r="54" spans="1:15" ht="12.75" customHeight="1">
      <c r="A54" s="22">
        <f t="shared" si="12"/>
        <v>6</v>
      </c>
      <c r="B54" s="23" t="s">
        <v>645</v>
      </c>
      <c r="C54" s="49" t="s">
        <v>646</v>
      </c>
      <c r="D54" s="50"/>
      <c r="E54" s="51"/>
      <c r="F54" s="19">
        <v>146.69512602704128</v>
      </c>
      <c r="G54" s="24">
        <v>165.18467249407286</v>
      </c>
      <c r="H54" s="24">
        <f>'[1]Рабочая табличка'!F38</f>
        <v>117.35610082163302</v>
      </c>
      <c r="I54" s="25">
        <f t="shared" si="8"/>
        <v>161</v>
      </c>
      <c r="J54" s="26">
        <f t="shared" si="9"/>
        <v>1.1260406324857941</v>
      </c>
      <c r="K54" s="24">
        <f t="shared" si="10"/>
        <v>129</v>
      </c>
      <c r="L54" s="25">
        <f t="shared" si="11"/>
        <v>180</v>
      </c>
      <c r="M54" s="25">
        <f t="shared" si="6"/>
        <v>193</v>
      </c>
      <c r="N54" s="45">
        <f t="shared" si="5"/>
        <v>0.07222222222222219</v>
      </c>
      <c r="O54" s="46">
        <f>M54-'[2]Прейскурант НОВЫЙ'!F54</f>
        <v>-0.21946546580775816</v>
      </c>
    </row>
    <row r="55" spans="1:15" ht="25.5" customHeight="1">
      <c r="A55" s="22">
        <f t="shared" si="12"/>
        <v>7</v>
      </c>
      <c r="B55" s="23" t="s">
        <v>647</v>
      </c>
      <c r="C55" s="49" t="s">
        <v>648</v>
      </c>
      <c r="D55" s="50"/>
      <c r="E55" s="51"/>
      <c r="F55" s="19">
        <v>183.7217180230574</v>
      </c>
      <c r="G55" s="24">
        <v>207.12518010448161</v>
      </c>
      <c r="H55" s="24">
        <f>'[1]Рабочая табличка'!F39</f>
        <v>146.97737441844592</v>
      </c>
      <c r="I55" s="25">
        <f t="shared" si="8"/>
        <v>202</v>
      </c>
      <c r="J55" s="26">
        <f t="shared" si="9"/>
        <v>1.127385386623083</v>
      </c>
      <c r="K55" s="24">
        <f t="shared" si="10"/>
        <v>162</v>
      </c>
      <c r="L55" s="25">
        <f t="shared" si="11"/>
        <v>226</v>
      </c>
      <c r="M55" s="25">
        <f t="shared" si="6"/>
        <v>242</v>
      </c>
      <c r="N55" s="45">
        <f t="shared" si="5"/>
        <v>0.07079646017699126</v>
      </c>
      <c r="O55" s="46">
        <f>M55-'[2]Прейскурант НОВЫЙ'!F55</f>
        <v>0.2510117540889496</v>
      </c>
    </row>
    <row r="56" spans="1:15" ht="12.75" customHeight="1">
      <c r="A56" s="22">
        <f t="shared" si="12"/>
        <v>8</v>
      </c>
      <c r="B56" s="23" t="s">
        <v>649</v>
      </c>
      <c r="C56" s="49" t="s">
        <v>650</v>
      </c>
      <c r="D56" s="50"/>
      <c r="E56" s="51"/>
      <c r="F56" s="19">
        <v>174.75846476638182</v>
      </c>
      <c r="G56" s="24">
        <v>195.8433092256664</v>
      </c>
      <c r="H56" s="24">
        <f>'[1]Рабочая табличка'!F40</f>
        <v>139.80677181310546</v>
      </c>
      <c r="I56" s="25">
        <f t="shared" si="8"/>
        <v>192</v>
      </c>
      <c r="J56" s="26">
        <f t="shared" si="9"/>
        <v>1.1206513486340757</v>
      </c>
      <c r="K56" s="24">
        <f t="shared" si="10"/>
        <v>154</v>
      </c>
      <c r="L56" s="25">
        <f t="shared" si="11"/>
        <v>215</v>
      </c>
      <c r="M56" s="25">
        <f t="shared" si="6"/>
        <v>230</v>
      </c>
      <c r="N56" s="45">
        <f t="shared" si="5"/>
        <v>0.06976744186046502</v>
      </c>
      <c r="O56" s="46">
        <f>M56-'[2]Прейскурант НОВЫЙ'!F56</f>
        <v>0.4939691720998951</v>
      </c>
    </row>
    <row r="57" spans="1:15" ht="12.75" customHeight="1">
      <c r="A57" s="22">
        <f t="shared" si="12"/>
        <v>9</v>
      </c>
      <c r="B57" s="23" t="s">
        <v>651</v>
      </c>
      <c r="C57" s="49" t="s">
        <v>652</v>
      </c>
      <c r="D57" s="50"/>
      <c r="E57" s="51"/>
      <c r="F57" s="19">
        <v>157.84874295447932</v>
      </c>
      <c r="G57" s="24">
        <v>176.70231989752182</v>
      </c>
      <c r="H57" s="24">
        <f>'[1]Рабочая табличка'!F41</f>
        <v>126.27899436358346</v>
      </c>
      <c r="I57" s="25">
        <f t="shared" si="8"/>
        <v>174</v>
      </c>
      <c r="J57" s="26">
        <f t="shared" si="9"/>
        <v>1.1194407797626842</v>
      </c>
      <c r="K57" s="24">
        <f t="shared" si="10"/>
        <v>139</v>
      </c>
      <c r="L57" s="25">
        <f t="shared" si="11"/>
        <v>195</v>
      </c>
      <c r="M57" s="25">
        <f t="shared" si="6"/>
        <v>209</v>
      </c>
      <c r="N57" s="45">
        <f t="shared" si="5"/>
        <v>0.07179487179487176</v>
      </c>
      <c r="O57" s="46">
        <f>M57-'[2]Прейскурант НОВЫЙ'!F57</f>
        <v>-0.23441991989773214</v>
      </c>
    </row>
    <row r="58" spans="1:15" ht="24" customHeight="1">
      <c r="A58" s="22">
        <f t="shared" si="12"/>
        <v>10</v>
      </c>
      <c r="B58" s="23" t="s">
        <v>653</v>
      </c>
      <c r="C58" s="49" t="s">
        <v>654</v>
      </c>
      <c r="D58" s="50"/>
      <c r="E58" s="51"/>
      <c r="F58" s="19">
        <v>154.84756925155264</v>
      </c>
      <c r="G58" s="24">
        <v>180.94604348860068</v>
      </c>
      <c r="H58" s="24">
        <f>'[1]Рабочая табличка'!F42</f>
        <v>123.87805540124211</v>
      </c>
      <c r="I58" s="25">
        <f t="shared" si="8"/>
        <v>170</v>
      </c>
      <c r="J58" s="26">
        <f t="shared" si="9"/>
        <v>1.168543002406777</v>
      </c>
      <c r="K58" s="24">
        <f t="shared" si="10"/>
        <v>136</v>
      </c>
      <c r="L58" s="25">
        <f t="shared" si="11"/>
        <v>190</v>
      </c>
      <c r="M58" s="25">
        <f t="shared" si="6"/>
        <v>203</v>
      </c>
      <c r="N58" s="45">
        <f t="shared" si="5"/>
        <v>0.06842105263157894</v>
      </c>
      <c r="O58" s="46">
        <f>M58-'[2]Прейскурант НОВЫЙ'!F58</f>
        <v>-0.32258868505351757</v>
      </c>
    </row>
    <row r="59" spans="1:15" ht="26.25" customHeight="1">
      <c r="A59" s="22">
        <f t="shared" si="12"/>
        <v>11</v>
      </c>
      <c r="B59" s="23" t="s">
        <v>655</v>
      </c>
      <c r="C59" s="49" t="s">
        <v>656</v>
      </c>
      <c r="D59" s="50"/>
      <c r="E59" s="51"/>
      <c r="F59" s="19">
        <v>156.99739918616416</v>
      </c>
      <c r="G59" s="24">
        <v>190.88051776173245</v>
      </c>
      <c r="H59" s="24">
        <f>'[1]Рабочая табличка'!F43</f>
        <v>135.60795624728058</v>
      </c>
      <c r="I59" s="25">
        <f t="shared" si="8"/>
        <v>173</v>
      </c>
      <c r="J59" s="26">
        <f t="shared" si="9"/>
        <v>1.2158196170841684</v>
      </c>
      <c r="K59" s="24">
        <f t="shared" si="10"/>
        <v>149</v>
      </c>
      <c r="L59" s="25">
        <f t="shared" si="11"/>
        <v>194</v>
      </c>
      <c r="M59" s="25">
        <f t="shared" si="6"/>
        <v>208</v>
      </c>
      <c r="N59" s="45">
        <f t="shared" si="5"/>
        <v>0.07216494845360821</v>
      </c>
      <c r="O59" s="46">
        <f>M59-'[2]Прейскурант НОВЫЙ'!F59</f>
        <v>-0.08008666414508525</v>
      </c>
    </row>
    <row r="60" spans="1:15" ht="12.75" customHeight="1">
      <c r="A60" s="22">
        <f t="shared" si="12"/>
        <v>12</v>
      </c>
      <c r="B60" s="23" t="s">
        <v>657</v>
      </c>
      <c r="C60" s="49" t="s">
        <v>658</v>
      </c>
      <c r="D60" s="50"/>
      <c r="E60" s="51"/>
      <c r="F60" s="19">
        <v>192.9979263610344</v>
      </c>
      <c r="G60" s="24">
        <v>217.21456032329957</v>
      </c>
      <c r="H60" s="24">
        <f>'[1]Рабочая табличка'!F44</f>
        <v>154.39834108882752</v>
      </c>
      <c r="I60" s="25">
        <f t="shared" si="8"/>
        <v>212</v>
      </c>
      <c r="J60" s="26">
        <f t="shared" si="9"/>
        <v>1.1254761355153835</v>
      </c>
      <c r="K60" s="24">
        <f t="shared" si="10"/>
        <v>170</v>
      </c>
      <c r="L60" s="25">
        <f t="shared" si="11"/>
        <v>237</v>
      </c>
      <c r="M60" s="25">
        <f t="shared" si="6"/>
        <v>254</v>
      </c>
      <c r="N60" s="45">
        <f t="shared" si="5"/>
        <v>0.07172995780590719</v>
      </c>
      <c r="O60" s="46">
        <f>M60-'[2]Прейскурант НОВЫЙ'!F60</f>
        <v>0.04306674735443039</v>
      </c>
    </row>
    <row r="61" spans="1:15" ht="12.75" customHeight="1">
      <c r="A61" s="22">
        <f t="shared" si="12"/>
        <v>13</v>
      </c>
      <c r="B61" s="23" t="s">
        <v>659</v>
      </c>
      <c r="C61" s="49" t="s">
        <v>660</v>
      </c>
      <c r="D61" s="50"/>
      <c r="E61" s="51"/>
      <c r="F61" s="19">
        <v>184.00090557352055</v>
      </c>
      <c r="G61" s="24">
        <v>207.61836016343682</v>
      </c>
      <c r="H61" s="24">
        <f>'[1]Рабочая табличка'!F45</f>
        <v>147.20072445881644</v>
      </c>
      <c r="I61" s="25">
        <f t="shared" si="8"/>
        <v>202</v>
      </c>
      <c r="J61" s="26">
        <f t="shared" si="9"/>
        <v>1.1283550997550909</v>
      </c>
      <c r="K61" s="24">
        <f t="shared" si="10"/>
        <v>162</v>
      </c>
      <c r="L61" s="25">
        <f t="shared" si="11"/>
        <v>226</v>
      </c>
      <c r="M61" s="25">
        <f t="shared" si="6"/>
        <v>242</v>
      </c>
      <c r="N61" s="45">
        <f t="shared" si="5"/>
        <v>0.07079646017699126</v>
      </c>
      <c r="O61" s="46">
        <f>M61-'[2]Прейскурант НОВЫЙ'!F61</f>
        <v>0.42686232850871875</v>
      </c>
    </row>
    <row r="62" spans="1:15" ht="12.75" customHeight="1">
      <c r="A62" s="22">
        <f t="shared" si="12"/>
        <v>14</v>
      </c>
      <c r="B62" s="23" t="s">
        <v>661</v>
      </c>
      <c r="C62" s="49" t="s">
        <v>662</v>
      </c>
      <c r="D62" s="50"/>
      <c r="E62" s="51"/>
      <c r="F62" s="19">
        <v>200.0036559190589</v>
      </c>
      <c r="G62" s="24">
        <v>225.66592307772865</v>
      </c>
      <c r="H62" s="24">
        <f>'[1]Рабочая табличка'!F46</f>
        <v>160.00292473524712</v>
      </c>
      <c r="I62" s="25">
        <f t="shared" si="8"/>
        <v>220</v>
      </c>
      <c r="J62" s="26">
        <f t="shared" si="9"/>
        <v>1.1283089903569323</v>
      </c>
      <c r="K62" s="24">
        <f t="shared" si="10"/>
        <v>176</v>
      </c>
      <c r="L62" s="25">
        <f t="shared" si="11"/>
        <v>246</v>
      </c>
      <c r="M62" s="25">
        <f t="shared" si="6"/>
        <v>263</v>
      </c>
      <c r="N62" s="45">
        <f t="shared" si="5"/>
        <v>0.06910569105691056</v>
      </c>
      <c r="O62" s="46">
        <f>M62-'[2]Прейскурант НОВЫЙ'!F62</f>
        <v>-0.07217406939997772</v>
      </c>
    </row>
    <row r="63" spans="1:15" ht="12.75" customHeight="1">
      <c r="A63" s="22">
        <f t="shared" si="12"/>
        <v>15</v>
      </c>
      <c r="B63" s="23" t="s">
        <v>663</v>
      </c>
      <c r="C63" s="49" t="s">
        <v>664</v>
      </c>
      <c r="D63" s="50"/>
      <c r="E63" s="51"/>
      <c r="F63" s="19">
        <v>296.9298525605473</v>
      </c>
      <c r="G63" s="24">
        <v>334.7274530311514</v>
      </c>
      <c r="H63" s="24">
        <f>'[1]Рабочая табличка'!F47</f>
        <v>237.54388204843787</v>
      </c>
      <c r="I63" s="25">
        <f t="shared" si="8"/>
        <v>327</v>
      </c>
      <c r="J63" s="26">
        <f t="shared" si="9"/>
        <v>1.127294713362971</v>
      </c>
      <c r="K63" s="24">
        <f t="shared" si="10"/>
        <v>261</v>
      </c>
      <c r="L63" s="25">
        <f t="shared" si="11"/>
        <v>366</v>
      </c>
      <c r="M63" s="25">
        <f t="shared" si="6"/>
        <v>392</v>
      </c>
      <c r="N63" s="45">
        <f t="shared" si="5"/>
        <v>0.0710382513661203</v>
      </c>
      <c r="O63" s="46">
        <f>M63-'[2]Прейскурант НОВЫЙ'!F63</f>
        <v>-0.10190862095089415</v>
      </c>
    </row>
    <row r="64" spans="1:15" ht="12.75">
      <c r="A64" s="48" t="s">
        <v>665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5"/>
      <c r="O64" s="46">
        <f>M64-'[2]Прейскурант НОВЫЙ'!F64</f>
        <v>0</v>
      </c>
    </row>
    <row r="65" spans="1:15" ht="12.75" customHeight="1">
      <c r="A65" s="22">
        <v>1</v>
      </c>
      <c r="B65" s="23" t="s">
        <v>666</v>
      </c>
      <c r="C65" s="49" t="s">
        <v>667</v>
      </c>
      <c r="D65" s="50"/>
      <c r="E65" s="51"/>
      <c r="F65" s="19">
        <v>132.5600103637319</v>
      </c>
      <c r="G65" s="24">
        <v>154.80662428513787</v>
      </c>
      <c r="H65" s="24">
        <f>'[1]Рабочая табличка'!F48</f>
        <v>106.0480082909855</v>
      </c>
      <c r="I65" s="25">
        <f>ROUND(F65*1.1,0)</f>
        <v>146</v>
      </c>
      <c r="J65" s="26">
        <f>G65/F65</f>
        <v>1.1678229645604539</v>
      </c>
      <c r="K65" s="24">
        <f t="shared" si="10"/>
        <v>117</v>
      </c>
      <c r="L65" s="25">
        <f>ROUND(I65*1.12,0)</f>
        <v>164</v>
      </c>
      <c r="M65" s="25">
        <f t="shared" si="6"/>
        <v>175</v>
      </c>
      <c r="N65" s="45">
        <f t="shared" si="5"/>
        <v>0.06707317073170738</v>
      </c>
      <c r="O65" s="46">
        <f>M65-'[2]Прейскурант НОВЫЙ'!F65</f>
        <v>0.22951945881291635</v>
      </c>
    </row>
    <row r="66" spans="1:15" ht="12.75" customHeight="1">
      <c r="A66" s="22">
        <f aca="true" t="shared" si="13" ref="A66:A71">A65+1</f>
        <v>2</v>
      </c>
      <c r="B66" s="23" t="s">
        <v>668</v>
      </c>
      <c r="C66" s="49" t="s">
        <v>669</v>
      </c>
      <c r="D66" s="50"/>
      <c r="E66" s="51"/>
      <c r="F66" s="19">
        <v>204.379012911514</v>
      </c>
      <c r="G66" s="24">
        <v>238.6787694301548</v>
      </c>
      <c r="H66" s="24">
        <f>'[1]Рабочая табличка'!F49</f>
        <v>163.50321032921119</v>
      </c>
      <c r="I66" s="25">
        <f>ROUND(F66*1.1,0)</f>
        <v>225</v>
      </c>
      <c r="J66" s="26">
        <f>G66/F66</f>
        <v>1.167824259595044</v>
      </c>
      <c r="K66" s="24">
        <f t="shared" si="10"/>
        <v>180</v>
      </c>
      <c r="L66" s="25">
        <f>ROUND(I66*1.12,0)</f>
        <v>252</v>
      </c>
      <c r="M66" s="25">
        <f t="shared" si="6"/>
        <v>270</v>
      </c>
      <c r="N66" s="45">
        <f t="shared" si="5"/>
        <v>0.0714285714285714</v>
      </c>
      <c r="O66" s="46">
        <f>M66-'[2]Прейскурант НОВЫЙ'!F66</f>
        <v>-0.10544057141299845</v>
      </c>
    </row>
    <row r="67" spans="1:15" ht="12.75" customHeight="1">
      <c r="A67" s="22">
        <f t="shared" si="13"/>
        <v>3</v>
      </c>
      <c r="B67" s="23" t="s">
        <v>670</v>
      </c>
      <c r="C67" s="49" t="s">
        <v>671</v>
      </c>
      <c r="D67" s="50"/>
      <c r="E67" s="51"/>
      <c r="F67" s="19">
        <v>152.81316688792802</v>
      </c>
      <c r="G67" s="24">
        <v>178.4586444425541</v>
      </c>
      <c r="H67" s="24">
        <f>'[1]Рабочая табличка'!F50</f>
        <v>122.25053351034242</v>
      </c>
      <c r="I67" s="25">
        <f>ROUND(F67*1.1,0)</f>
        <v>168</v>
      </c>
      <c r="J67" s="26">
        <f>G67/F67</f>
        <v>1.167822433608972</v>
      </c>
      <c r="K67" s="24">
        <f t="shared" si="10"/>
        <v>134</v>
      </c>
      <c r="L67" s="25">
        <f>ROUND(I67*1.12,0)</f>
        <v>188</v>
      </c>
      <c r="M67" s="25">
        <f t="shared" si="6"/>
        <v>201</v>
      </c>
      <c r="N67" s="45">
        <f t="shared" si="5"/>
        <v>0.06914893617021267</v>
      </c>
      <c r="O67" s="46">
        <f>M67-'[2]Прейскурант НОВЫЙ'!F67</f>
        <v>0.15230514196619538</v>
      </c>
    </row>
    <row r="68" spans="1:15" ht="12.75" customHeight="1">
      <c r="A68" s="22">
        <f t="shared" si="13"/>
        <v>4</v>
      </c>
      <c r="B68" s="27" t="s">
        <v>672</v>
      </c>
      <c r="C68" s="49" t="s">
        <v>673</v>
      </c>
      <c r="D68" s="50"/>
      <c r="E68" s="51"/>
      <c r="F68" s="19">
        <v>141.29583589538447</v>
      </c>
      <c r="G68" s="24">
        <v>163.79046585094858</v>
      </c>
      <c r="H68" s="24">
        <f>'[1]Рабочая табличка'!F51</f>
        <v>113.03666871630759</v>
      </c>
      <c r="I68" s="25">
        <f>ROUND(F68*1.1,0)</f>
        <v>155</v>
      </c>
      <c r="J68" s="26">
        <f>G68/F68</f>
        <v>1.1592023559152809</v>
      </c>
      <c r="K68" s="24">
        <f t="shared" si="10"/>
        <v>124</v>
      </c>
      <c r="L68" s="25">
        <f>ROUND(I68*1.12,0)</f>
        <v>174</v>
      </c>
      <c r="M68" s="25">
        <f t="shared" si="6"/>
        <v>186</v>
      </c>
      <c r="N68" s="45">
        <f t="shared" si="5"/>
        <v>0.06896551724137923</v>
      </c>
      <c r="O68" s="46">
        <f>M68-'[2]Прейскурант НОВЫЙ'!F68</f>
        <v>0.28771108069182105</v>
      </c>
    </row>
    <row r="69" spans="1:15" ht="12.75" customHeight="1">
      <c r="A69" s="22">
        <f t="shared" si="13"/>
        <v>5</v>
      </c>
      <c r="B69" s="23" t="s">
        <v>674</v>
      </c>
      <c r="C69" s="60" t="s">
        <v>675</v>
      </c>
      <c r="D69" s="50"/>
      <c r="E69" s="51"/>
      <c r="F69" s="19"/>
      <c r="G69" s="24"/>
      <c r="H69" s="24"/>
      <c r="I69" s="25">
        <v>714</v>
      </c>
      <c r="J69" s="26"/>
      <c r="K69" s="24"/>
      <c r="L69" s="25">
        <v>714</v>
      </c>
      <c r="M69" s="25">
        <f t="shared" si="6"/>
        <v>764</v>
      </c>
      <c r="N69" s="45">
        <f t="shared" si="5"/>
        <v>0.07002801120448177</v>
      </c>
      <c r="O69" s="46">
        <f>M69-'[2]Прейскурант НОВЫЙ'!F69</f>
        <v>-0.3748777552955289</v>
      </c>
    </row>
    <row r="70" spans="1:15" ht="12.75" customHeight="1">
      <c r="A70" s="22">
        <f t="shared" si="13"/>
        <v>6</v>
      </c>
      <c r="B70" s="23" t="s">
        <v>676</v>
      </c>
      <c r="C70" s="60" t="s">
        <v>677</v>
      </c>
      <c r="D70" s="50"/>
      <c r="E70" s="51"/>
      <c r="F70" s="19"/>
      <c r="G70" s="24"/>
      <c r="H70" s="24"/>
      <c r="I70" s="25">
        <v>162</v>
      </c>
      <c r="J70" s="26"/>
      <c r="K70" s="24"/>
      <c r="L70" s="25">
        <f>ROUND(I70*1.12,0)</f>
        <v>181</v>
      </c>
      <c r="M70" s="25">
        <f t="shared" si="6"/>
        <v>194</v>
      </c>
      <c r="N70" s="45">
        <f t="shared" si="5"/>
        <v>0.07182320441988943</v>
      </c>
      <c r="O70" s="46">
        <f>M70-'[2]Прейскурант НОВЫЙ'!F70</f>
        <v>-0.4288825147501143</v>
      </c>
    </row>
    <row r="71" spans="1:15" ht="30" customHeight="1">
      <c r="A71" s="22">
        <f t="shared" si="13"/>
        <v>7</v>
      </c>
      <c r="B71" s="28" t="s">
        <v>678</v>
      </c>
      <c r="C71" s="60" t="s">
        <v>679</v>
      </c>
      <c r="D71" s="50"/>
      <c r="E71" s="51"/>
      <c r="F71" s="19"/>
      <c r="G71" s="24"/>
      <c r="H71" s="24"/>
      <c r="I71" s="25">
        <v>380</v>
      </c>
      <c r="J71" s="26"/>
      <c r="K71" s="24"/>
      <c r="L71" s="25">
        <f>ROUND(I71*1.12,0)</f>
        <v>426</v>
      </c>
      <c r="M71" s="25">
        <f t="shared" si="6"/>
        <v>456</v>
      </c>
      <c r="N71" s="45">
        <f t="shared" si="5"/>
        <v>0.07042253521126751</v>
      </c>
      <c r="O71" s="46">
        <f>M71-'[2]Прейскурант НОВЫЙ'!F71</f>
        <v>0.2939745568480703</v>
      </c>
    </row>
    <row r="72" spans="1:15" ht="12.75">
      <c r="A72" s="48" t="s">
        <v>680</v>
      </c>
      <c r="B72" s="48"/>
      <c r="C72" s="48"/>
      <c r="D72" s="48"/>
      <c r="E72" s="48"/>
      <c r="F72" s="48"/>
      <c r="G72" s="48"/>
      <c r="H72" s="48"/>
      <c r="I72" s="48"/>
      <c r="J72" s="48"/>
      <c r="K72" s="48">
        <f aca="true" t="shared" si="14" ref="K72:K101">ROUND(H72*1.1,0)</f>
        <v>0</v>
      </c>
      <c r="L72" s="48"/>
      <c r="M72" s="48"/>
      <c r="N72" s="45"/>
      <c r="O72" s="46">
        <f>M72-'[2]Прейскурант НОВЫЙ'!F72</f>
        <v>0</v>
      </c>
    </row>
    <row r="73" spans="1:15" ht="12.75">
      <c r="A73" s="22">
        <v>1</v>
      </c>
      <c r="B73" s="23" t="s">
        <v>681</v>
      </c>
      <c r="C73" s="49" t="s">
        <v>682</v>
      </c>
      <c r="D73" s="50"/>
      <c r="E73" s="51"/>
      <c r="F73" s="19">
        <v>672.809952885289</v>
      </c>
      <c r="G73" s="24">
        <v>757.6964820905274</v>
      </c>
      <c r="H73" s="24">
        <f>'[1]Рабочая табличка'!F52</f>
        <v>536.531062906929</v>
      </c>
      <c r="I73" s="25">
        <f>ROUND(F73*1.1,0)</f>
        <v>740</v>
      </c>
      <c r="J73" s="26">
        <f>G73/F73</f>
        <v>1.1261671722322324</v>
      </c>
      <c r="K73" s="24">
        <f t="shared" si="14"/>
        <v>590</v>
      </c>
      <c r="L73" s="25">
        <f>ROUND(I73*1.12,0)</f>
        <v>829</v>
      </c>
      <c r="M73" s="25">
        <f t="shared" si="6"/>
        <v>887</v>
      </c>
      <c r="N73" s="45">
        <f t="shared" si="5"/>
        <v>0.0699638118214716</v>
      </c>
      <c r="O73" s="46">
        <f>M73-'[2]Прейскурант НОВЫЙ'!F73</f>
        <v>0.44823868643720743</v>
      </c>
    </row>
    <row r="74" spans="1:15" ht="12.75" customHeight="1">
      <c r="A74" s="22">
        <f>A73+1</f>
        <v>2</v>
      </c>
      <c r="B74" s="29" t="s">
        <v>683</v>
      </c>
      <c r="C74" s="49" t="s">
        <v>684</v>
      </c>
      <c r="D74" s="50"/>
      <c r="E74" s="51"/>
      <c r="F74" s="19"/>
      <c r="G74" s="24"/>
      <c r="H74" s="24"/>
      <c r="I74" s="25"/>
      <c r="J74" s="26"/>
      <c r="K74" s="24"/>
      <c r="L74" s="25">
        <v>1011</v>
      </c>
      <c r="M74" s="25">
        <f t="shared" si="6"/>
        <v>1082</v>
      </c>
      <c r="N74" s="45">
        <f t="shared" si="5"/>
        <v>0.07022749752720081</v>
      </c>
      <c r="O74" s="46">
        <f>M74-'[2]Прейскурант НОВЫЙ'!F74</f>
        <v>-0.4938916770895503</v>
      </c>
    </row>
    <row r="75" spans="1:15" ht="12.75">
      <c r="A75" s="48" t="s">
        <v>685</v>
      </c>
      <c r="B75" s="48"/>
      <c r="C75" s="48"/>
      <c r="D75" s="48"/>
      <c r="E75" s="48"/>
      <c r="F75" s="48"/>
      <c r="G75" s="48"/>
      <c r="H75" s="48"/>
      <c r="I75" s="48"/>
      <c r="J75" s="48"/>
      <c r="K75" s="48">
        <f t="shared" si="14"/>
        <v>0</v>
      </c>
      <c r="L75" s="48"/>
      <c r="M75" s="48"/>
      <c r="N75" s="45"/>
      <c r="O75" s="46">
        <f>M75-'[2]Прейскурант НОВЫЙ'!F75</f>
        <v>0</v>
      </c>
    </row>
    <row r="76" spans="1:15" ht="12.75">
      <c r="A76" s="22">
        <v>1</v>
      </c>
      <c r="B76" s="23" t="s">
        <v>686</v>
      </c>
      <c r="C76" s="49" t="s">
        <v>687</v>
      </c>
      <c r="D76" s="50"/>
      <c r="E76" s="51"/>
      <c r="F76" s="19">
        <v>579.2762928327688</v>
      </c>
      <c r="G76" s="24">
        <v>608.7500963127875</v>
      </c>
      <c r="H76" s="24">
        <f>'[1]Рабочая табличка'!F57</f>
        <v>501.53791587252715</v>
      </c>
      <c r="I76" s="25">
        <f>ROUND(F76*1.1,0)</f>
        <v>637</v>
      </c>
      <c r="J76" s="26">
        <f aca="true" t="shared" si="15" ref="J76:J101">G76/F76</f>
        <v>1.0508803896252792</v>
      </c>
      <c r="K76" s="24">
        <f t="shared" si="14"/>
        <v>552</v>
      </c>
      <c r="L76" s="25">
        <f aca="true" t="shared" si="16" ref="L76:L102">ROUND(I76*1.12,0)</f>
        <v>713</v>
      </c>
      <c r="M76" s="25">
        <f t="shared" si="6"/>
        <v>763</v>
      </c>
      <c r="N76" s="45">
        <f t="shared" si="5"/>
        <v>0.07012622720897621</v>
      </c>
      <c r="O76" s="46">
        <f>M76-'[2]Прейскурант НОВЫЙ'!F76</f>
        <v>0.4103432956649158</v>
      </c>
    </row>
    <row r="77" spans="1:15" ht="12.75">
      <c r="A77" s="22">
        <f aca="true" t="shared" si="17" ref="A77:A99">A76+1</f>
        <v>2</v>
      </c>
      <c r="B77" s="23" t="s">
        <v>688</v>
      </c>
      <c r="C77" s="49" t="s">
        <v>689</v>
      </c>
      <c r="D77" s="50"/>
      <c r="E77" s="51"/>
      <c r="F77" s="19">
        <v>47.50978364812124</v>
      </c>
      <c r="G77" s="24">
        <v>54.30638592615023</v>
      </c>
      <c r="H77" s="24">
        <f>'[1]Рабочая табличка'!F58</f>
        <v>37.82626086633857</v>
      </c>
      <c r="I77" s="25">
        <v>326</v>
      </c>
      <c r="J77" s="26">
        <f t="shared" si="15"/>
        <v>1.1430568980984563</v>
      </c>
      <c r="K77" s="24">
        <f t="shared" si="14"/>
        <v>42</v>
      </c>
      <c r="L77" s="25">
        <f t="shared" si="16"/>
        <v>365</v>
      </c>
      <c r="M77" s="25">
        <f t="shared" si="6"/>
        <v>391</v>
      </c>
      <c r="N77" s="45">
        <f t="shared" si="5"/>
        <v>0.0712328767123287</v>
      </c>
      <c r="O77" s="46">
        <f>M77-'[2]Прейскурант НОВЫЙ'!F77</f>
        <v>-0.35591047742821047</v>
      </c>
    </row>
    <row r="78" spans="1:15" ht="12.75" customHeight="1">
      <c r="A78" s="22">
        <f t="shared" si="17"/>
        <v>3</v>
      </c>
      <c r="B78" s="23" t="s">
        <v>690</v>
      </c>
      <c r="C78" s="49" t="s">
        <v>691</v>
      </c>
      <c r="D78" s="50"/>
      <c r="E78" s="51"/>
      <c r="F78" s="19">
        <v>440.0914942961774</v>
      </c>
      <c r="G78" s="24">
        <v>522.2862442543926</v>
      </c>
      <c r="H78" s="24">
        <f>'[1]Рабочая табличка'!F59</f>
        <v>362.21522164294436</v>
      </c>
      <c r="I78" s="25">
        <f aca="true" t="shared" si="18" ref="I78:I99">ROUND(F78*1.1,0)</f>
        <v>484</v>
      </c>
      <c r="J78" s="26">
        <f t="shared" si="15"/>
        <v>1.1867674131936277</v>
      </c>
      <c r="K78" s="24">
        <f t="shared" si="14"/>
        <v>398</v>
      </c>
      <c r="L78" s="25">
        <f t="shared" si="16"/>
        <v>542</v>
      </c>
      <c r="M78" s="25">
        <f t="shared" si="6"/>
        <v>580</v>
      </c>
      <c r="N78" s="45">
        <f t="shared" si="5"/>
        <v>0.07011070110701101</v>
      </c>
      <c r="O78" s="46">
        <f>M78-'[2]Прейскурант НОВЫЙ'!F78</f>
        <v>-0.4437002639513139</v>
      </c>
    </row>
    <row r="79" spans="1:15" ht="12.75">
      <c r="A79" s="22">
        <f t="shared" si="17"/>
        <v>4</v>
      </c>
      <c r="B79" s="23" t="s">
        <v>692</v>
      </c>
      <c r="C79" s="49" t="s">
        <v>693</v>
      </c>
      <c r="D79" s="50"/>
      <c r="E79" s="51"/>
      <c r="F79" s="19">
        <v>111.26292044469209</v>
      </c>
      <c r="G79" s="24">
        <v>141.13815146361094</v>
      </c>
      <c r="H79" s="24">
        <f>'[1]Рабочая табличка'!F60</f>
        <v>97.59905302165973</v>
      </c>
      <c r="I79" s="25">
        <f t="shared" si="18"/>
        <v>122</v>
      </c>
      <c r="J79" s="26">
        <f t="shared" si="15"/>
        <v>1.2685102179550427</v>
      </c>
      <c r="K79" s="24">
        <f t="shared" si="14"/>
        <v>107</v>
      </c>
      <c r="L79" s="25">
        <f t="shared" si="16"/>
        <v>137</v>
      </c>
      <c r="M79" s="25">
        <f t="shared" si="6"/>
        <v>147</v>
      </c>
      <c r="N79" s="45">
        <f t="shared" si="5"/>
        <v>0.07299270072992692</v>
      </c>
      <c r="O79" s="46">
        <f>M79-'[2]Прейскурант НОВЫЙ'!F79</f>
        <v>-0.2856351271335882</v>
      </c>
    </row>
    <row r="80" spans="1:15" ht="12.75">
      <c r="A80" s="22">
        <f t="shared" si="17"/>
        <v>5</v>
      </c>
      <c r="B80" s="23" t="s">
        <v>694</v>
      </c>
      <c r="C80" s="49" t="s">
        <v>695</v>
      </c>
      <c r="D80" s="50"/>
      <c r="E80" s="51"/>
      <c r="F80" s="19">
        <v>112.07748604776415</v>
      </c>
      <c r="G80" s="24">
        <v>131.22394207042782</v>
      </c>
      <c r="H80" s="24">
        <f>'[1]Рабочая табличка'!F61</f>
        <v>90.75100084839202</v>
      </c>
      <c r="I80" s="25">
        <f t="shared" si="18"/>
        <v>123</v>
      </c>
      <c r="J80" s="26">
        <f t="shared" si="15"/>
        <v>1.1708323116250485</v>
      </c>
      <c r="K80" s="24">
        <f t="shared" si="14"/>
        <v>100</v>
      </c>
      <c r="L80" s="25">
        <f t="shared" si="16"/>
        <v>138</v>
      </c>
      <c r="M80" s="25">
        <f aca="true" t="shared" si="19" ref="M80:M143">ROUND(L80*1.07,0)</f>
        <v>148</v>
      </c>
      <c r="N80" s="45">
        <f aca="true" t="shared" si="20" ref="N80:N143">M80/L80-1</f>
        <v>0.07246376811594213</v>
      </c>
      <c r="O80" s="46">
        <f>M80-'[2]Прейскурант НОВЫЙ'!F80</f>
        <v>0.09055775856356263</v>
      </c>
    </row>
    <row r="81" spans="1:15" ht="12.75">
      <c r="A81" s="22">
        <f t="shared" si="17"/>
        <v>6</v>
      </c>
      <c r="B81" s="23" t="s">
        <v>696</v>
      </c>
      <c r="C81" s="49" t="s">
        <v>697</v>
      </c>
      <c r="D81" s="50"/>
      <c r="E81" s="51"/>
      <c r="F81" s="19">
        <v>201.05404922461906</v>
      </c>
      <c r="G81" s="24">
        <v>235.23025243935152</v>
      </c>
      <c r="H81" s="24">
        <f>'[1]Рабочая табличка'!F62</f>
        <v>162.6650883694329</v>
      </c>
      <c r="I81" s="25">
        <f t="shared" si="18"/>
        <v>221</v>
      </c>
      <c r="J81" s="26">
        <f t="shared" si="15"/>
        <v>1.169985152482806</v>
      </c>
      <c r="K81" s="24">
        <f t="shared" si="14"/>
        <v>179</v>
      </c>
      <c r="L81" s="25">
        <f t="shared" si="16"/>
        <v>248</v>
      </c>
      <c r="M81" s="25">
        <f t="shared" si="19"/>
        <v>265</v>
      </c>
      <c r="N81" s="45">
        <f t="shared" si="20"/>
        <v>0.06854838709677424</v>
      </c>
      <c r="O81" s="46">
        <f>M81-'[2]Прейскурант НОВЫЙ'!F81</f>
        <v>-0.3440377535011976</v>
      </c>
    </row>
    <row r="82" spans="1:15" ht="12.75" customHeight="1">
      <c r="A82" s="22">
        <f t="shared" si="17"/>
        <v>7</v>
      </c>
      <c r="B82" s="23" t="s">
        <v>698</v>
      </c>
      <c r="C82" s="49" t="s">
        <v>699</v>
      </c>
      <c r="D82" s="50"/>
      <c r="E82" s="51"/>
      <c r="F82" s="19">
        <v>41.08831303960629</v>
      </c>
      <c r="G82" s="24">
        <v>49.534137126150235</v>
      </c>
      <c r="H82" s="24">
        <f>'[1]Рабочая табличка'!F63</f>
        <v>34.24026086633857</v>
      </c>
      <c r="I82" s="25">
        <f t="shared" si="18"/>
        <v>45</v>
      </c>
      <c r="J82" s="26">
        <f t="shared" si="15"/>
        <v>1.2055529531816689</v>
      </c>
      <c r="K82" s="24">
        <f t="shared" si="14"/>
        <v>38</v>
      </c>
      <c r="L82" s="25">
        <f t="shared" si="16"/>
        <v>50</v>
      </c>
      <c r="M82" s="25">
        <f t="shared" si="19"/>
        <v>54</v>
      </c>
      <c r="N82" s="45">
        <f t="shared" si="20"/>
        <v>0.08000000000000007</v>
      </c>
      <c r="O82" s="46">
        <f>M82-'[2]Прейскурант НОВЫЙ'!F82</f>
        <v>-0.24007900853987252</v>
      </c>
    </row>
    <row r="83" spans="1:15" ht="12.75">
      <c r="A83" s="22">
        <f t="shared" si="17"/>
        <v>8</v>
      </c>
      <c r="B83" s="23" t="s">
        <v>700</v>
      </c>
      <c r="C83" s="49" t="s">
        <v>701</v>
      </c>
      <c r="D83" s="50"/>
      <c r="E83" s="51"/>
      <c r="F83" s="19">
        <v>115.84701696320958</v>
      </c>
      <c r="G83" s="24">
        <v>136.01433882798995</v>
      </c>
      <c r="H83" s="24">
        <f>'[1]Рабочая табличка'!F64</f>
        <v>94.18456663675576</v>
      </c>
      <c r="I83" s="25">
        <f t="shared" si="18"/>
        <v>127</v>
      </c>
      <c r="J83" s="26">
        <f t="shared" si="15"/>
        <v>1.174085810696231</v>
      </c>
      <c r="K83" s="24">
        <f t="shared" si="14"/>
        <v>104</v>
      </c>
      <c r="L83" s="25">
        <f t="shared" si="16"/>
        <v>142</v>
      </c>
      <c r="M83" s="25">
        <f t="shared" si="19"/>
        <v>152</v>
      </c>
      <c r="N83" s="45">
        <f t="shared" si="20"/>
        <v>0.07042253521126751</v>
      </c>
      <c r="O83" s="46">
        <f>M83-'[2]Прейскурант НОВЫЙ'!F83</f>
        <v>0.31312339736263084</v>
      </c>
    </row>
    <row r="84" spans="1:15" ht="12.75">
      <c r="A84" s="22">
        <f t="shared" si="17"/>
        <v>9</v>
      </c>
      <c r="B84" s="23" t="s">
        <v>702</v>
      </c>
      <c r="C84" s="49" t="s">
        <v>703</v>
      </c>
      <c r="D84" s="50"/>
      <c r="E84" s="51"/>
      <c r="F84" s="19">
        <v>258.00156717600726</v>
      </c>
      <c r="G84" s="24">
        <v>303.27433169311183</v>
      </c>
      <c r="H84" s="24">
        <f>'[1]Рабочая табличка'!F65</f>
        <v>209.75737168781077</v>
      </c>
      <c r="I84" s="25">
        <f t="shared" si="18"/>
        <v>284</v>
      </c>
      <c r="J84" s="26">
        <f t="shared" si="15"/>
        <v>1.1754747655707833</v>
      </c>
      <c r="K84" s="24">
        <f t="shared" si="14"/>
        <v>231</v>
      </c>
      <c r="L84" s="25">
        <f t="shared" si="16"/>
        <v>318</v>
      </c>
      <c r="M84" s="25">
        <f t="shared" si="19"/>
        <v>340</v>
      </c>
      <c r="N84" s="45">
        <f t="shared" si="20"/>
        <v>0.0691823899371069</v>
      </c>
      <c r="O84" s="46">
        <f>M84-'[2]Прейскурант НОВЫЙ'!F84</f>
        <v>-0.21121332421864736</v>
      </c>
    </row>
    <row r="85" spans="1:15" ht="12.75" customHeight="1">
      <c r="A85" s="22">
        <f t="shared" si="17"/>
        <v>10</v>
      </c>
      <c r="B85" s="23" t="s">
        <v>704</v>
      </c>
      <c r="C85" s="49" t="s">
        <v>705</v>
      </c>
      <c r="D85" s="50"/>
      <c r="E85" s="51"/>
      <c r="F85" s="19">
        <v>201.05404922461906</v>
      </c>
      <c r="G85" s="24">
        <v>235.23025243935152</v>
      </c>
      <c r="H85" s="24">
        <f>'[1]Рабочая табличка'!F66</f>
        <v>162.6650883694329</v>
      </c>
      <c r="I85" s="25">
        <f t="shared" si="18"/>
        <v>221</v>
      </c>
      <c r="J85" s="26">
        <f t="shared" si="15"/>
        <v>1.169985152482806</v>
      </c>
      <c r="K85" s="24">
        <f t="shared" si="14"/>
        <v>179</v>
      </c>
      <c r="L85" s="25">
        <f t="shared" si="16"/>
        <v>248</v>
      </c>
      <c r="M85" s="25">
        <f t="shared" si="19"/>
        <v>265</v>
      </c>
      <c r="N85" s="45">
        <f t="shared" si="20"/>
        <v>0.06854838709677424</v>
      </c>
      <c r="O85" s="46">
        <f>M85-'[2]Прейскурант НОВЫЙ'!F85</f>
        <v>0.365771918745736</v>
      </c>
    </row>
    <row r="86" spans="1:15" ht="12.75">
      <c r="A86" s="22">
        <f t="shared" si="17"/>
        <v>11</v>
      </c>
      <c r="B86" s="23" t="s">
        <v>706</v>
      </c>
      <c r="C86" s="49" t="s">
        <v>707</v>
      </c>
      <c r="D86" s="50"/>
      <c r="E86" s="51"/>
      <c r="F86" s="19">
        <v>157.962537828806</v>
      </c>
      <c r="G86" s="24">
        <v>185.65920547343606</v>
      </c>
      <c r="H86" s="24">
        <f>'[1]Рабочая табличка'!F67</f>
        <v>128.42482750309432</v>
      </c>
      <c r="I86" s="25">
        <f t="shared" si="18"/>
        <v>174</v>
      </c>
      <c r="J86" s="26">
        <f t="shared" si="15"/>
        <v>1.175336937639269</v>
      </c>
      <c r="K86" s="24">
        <f t="shared" si="14"/>
        <v>141</v>
      </c>
      <c r="L86" s="25">
        <f t="shared" si="16"/>
        <v>195</v>
      </c>
      <c r="M86" s="25">
        <f t="shared" si="19"/>
        <v>209</v>
      </c>
      <c r="N86" s="45">
        <f t="shared" si="20"/>
        <v>0.07179487179487176</v>
      </c>
      <c r="O86" s="46">
        <f>M86-'[2]Прейскурант НОВЫЙ'!F86</f>
        <v>-0.28343117192528666</v>
      </c>
    </row>
    <row r="87" spans="1:15" ht="12.75">
      <c r="A87" s="22">
        <f t="shared" si="17"/>
        <v>12</v>
      </c>
      <c r="B87" s="23" t="s">
        <v>708</v>
      </c>
      <c r="C87" s="49" t="s">
        <v>709</v>
      </c>
      <c r="D87" s="50"/>
      <c r="E87" s="51"/>
      <c r="F87" s="19">
        <v>159.475862043765</v>
      </c>
      <c r="G87" s="24">
        <v>220.67385193784747</v>
      </c>
      <c r="H87" s="24">
        <f>'[1]Рабочая табличка'!F68</f>
        <v>153.34217504208175</v>
      </c>
      <c r="I87" s="25">
        <f t="shared" si="18"/>
        <v>175</v>
      </c>
      <c r="J87" s="26">
        <f t="shared" si="15"/>
        <v>1.3837445310519023</v>
      </c>
      <c r="K87" s="24">
        <f t="shared" si="14"/>
        <v>169</v>
      </c>
      <c r="L87" s="25">
        <f t="shared" si="16"/>
        <v>196</v>
      </c>
      <c r="M87" s="25">
        <f t="shared" si="19"/>
        <v>210</v>
      </c>
      <c r="N87" s="45">
        <f t="shared" si="20"/>
        <v>0.0714285714285714</v>
      </c>
      <c r="O87" s="46">
        <f>M87-'[2]Прейскурант НОВЫЙ'!F87</f>
        <v>0.4424931208678231</v>
      </c>
    </row>
    <row r="88" spans="1:15" ht="12.75">
      <c r="A88" s="22">
        <f t="shared" si="17"/>
        <v>13</v>
      </c>
      <c r="B88" s="23" t="s">
        <v>710</v>
      </c>
      <c r="C88" s="49" t="s">
        <v>711</v>
      </c>
      <c r="D88" s="50"/>
      <c r="E88" s="51"/>
      <c r="F88" s="19">
        <v>181.09504288168964</v>
      </c>
      <c r="G88" s="24">
        <v>211.7072271954164</v>
      </c>
      <c r="H88" s="24">
        <f>'[1]Рабочая табличка'!F69</f>
        <v>146.3985795324896</v>
      </c>
      <c r="I88" s="25">
        <f t="shared" si="18"/>
        <v>199</v>
      </c>
      <c r="J88" s="26">
        <f t="shared" si="15"/>
        <v>1.169039327783952</v>
      </c>
      <c r="K88" s="24">
        <f t="shared" si="14"/>
        <v>161</v>
      </c>
      <c r="L88" s="25">
        <f t="shared" si="16"/>
        <v>223</v>
      </c>
      <c r="M88" s="25">
        <f t="shared" si="19"/>
        <v>239</v>
      </c>
      <c r="N88" s="45">
        <f t="shared" si="20"/>
        <v>0.0717488789237668</v>
      </c>
      <c r="O88" s="46">
        <f>M88-'[2]Прейскурант НОВЫЙ'!F88</f>
        <v>-0.28834905896630403</v>
      </c>
    </row>
    <row r="89" spans="1:15" ht="12.75">
      <c r="A89" s="22">
        <f t="shared" si="17"/>
        <v>14</v>
      </c>
      <c r="B89" s="23" t="s">
        <v>712</v>
      </c>
      <c r="C89" s="49" t="s">
        <v>713</v>
      </c>
      <c r="D89" s="50"/>
      <c r="E89" s="51"/>
      <c r="F89" s="19">
        <v>115.84701696320958</v>
      </c>
      <c r="G89" s="24">
        <v>136.01433882798995</v>
      </c>
      <c r="H89" s="24">
        <f>'[1]Рабочая табличка'!F70</f>
        <v>94.18456663675576</v>
      </c>
      <c r="I89" s="25">
        <f t="shared" si="18"/>
        <v>127</v>
      </c>
      <c r="J89" s="26">
        <f t="shared" si="15"/>
        <v>1.174085810696231</v>
      </c>
      <c r="K89" s="24">
        <f t="shared" si="14"/>
        <v>104</v>
      </c>
      <c r="L89" s="25">
        <f t="shared" si="16"/>
        <v>142</v>
      </c>
      <c r="M89" s="25">
        <f t="shared" si="19"/>
        <v>152</v>
      </c>
      <c r="N89" s="45">
        <f t="shared" si="20"/>
        <v>0.07042253521126751</v>
      </c>
      <c r="O89" s="46">
        <f>M89-'[2]Прейскурант НОВЫЙ'!F89</f>
        <v>0.2386560707694798</v>
      </c>
    </row>
    <row r="90" spans="1:15" ht="12.75">
      <c r="A90" s="22">
        <f t="shared" si="17"/>
        <v>15</v>
      </c>
      <c r="B90" s="23" t="s">
        <v>714</v>
      </c>
      <c r="C90" s="49" t="s">
        <v>715</v>
      </c>
      <c r="D90" s="50"/>
      <c r="E90" s="51"/>
      <c r="F90" s="19">
        <v>376.41073497054236</v>
      </c>
      <c r="G90" s="24">
        <v>440.7178766991538</v>
      </c>
      <c r="H90" s="24">
        <f>'[1]Рабочая табличка'!F71</f>
        <v>304.78602021906266</v>
      </c>
      <c r="I90" s="25">
        <f t="shared" si="18"/>
        <v>414</v>
      </c>
      <c r="J90" s="26">
        <f t="shared" si="15"/>
        <v>1.1708430067321116</v>
      </c>
      <c r="K90" s="24">
        <f t="shared" si="14"/>
        <v>335</v>
      </c>
      <c r="L90" s="25">
        <f t="shared" si="16"/>
        <v>464</v>
      </c>
      <c r="M90" s="25">
        <f t="shared" si="19"/>
        <v>496</v>
      </c>
      <c r="N90" s="45">
        <f t="shared" si="20"/>
        <v>0.06896551724137923</v>
      </c>
      <c r="O90" s="46">
        <f>M90-'[2]Прейскурант НОВЫЙ'!F90</f>
        <v>-0.14463483224204765</v>
      </c>
    </row>
    <row r="91" spans="1:15" ht="12.75" customHeight="1">
      <c r="A91" s="22">
        <f t="shared" si="17"/>
        <v>16</v>
      </c>
      <c r="B91" s="23" t="s">
        <v>716</v>
      </c>
      <c r="C91" s="49" t="s">
        <v>717</v>
      </c>
      <c r="D91" s="50"/>
      <c r="E91" s="51"/>
      <c r="F91" s="19">
        <v>243.37501165541357</v>
      </c>
      <c r="G91" s="24">
        <v>284.80129940526706</v>
      </c>
      <c r="H91" s="24">
        <f>'[1]Рабочая табличка'!F72</f>
        <v>196.9053492357715</v>
      </c>
      <c r="I91" s="25">
        <f t="shared" si="18"/>
        <v>268</v>
      </c>
      <c r="J91" s="26">
        <f t="shared" si="15"/>
        <v>1.1702158634449602</v>
      </c>
      <c r="K91" s="24">
        <f t="shared" si="14"/>
        <v>217</v>
      </c>
      <c r="L91" s="25">
        <f t="shared" si="16"/>
        <v>300</v>
      </c>
      <c r="M91" s="25">
        <f t="shared" si="19"/>
        <v>321</v>
      </c>
      <c r="N91" s="45">
        <f t="shared" si="20"/>
        <v>0.07000000000000006</v>
      </c>
      <c r="O91" s="46">
        <f>M91-'[2]Прейскурант НОВЫЙ'!F91</f>
        <v>-0.36688543724250167</v>
      </c>
    </row>
    <row r="92" spans="1:15" ht="12.75">
      <c r="A92" s="22">
        <f t="shared" si="17"/>
        <v>17</v>
      </c>
      <c r="B92" s="23" t="s">
        <v>718</v>
      </c>
      <c r="C92" s="49" t="s">
        <v>719</v>
      </c>
      <c r="D92" s="50"/>
      <c r="E92" s="51"/>
      <c r="F92" s="19">
        <v>607.0661097947235</v>
      </c>
      <c r="G92" s="24">
        <v>705.6907573180546</v>
      </c>
      <c r="H92" s="24">
        <f>'[1]Рабочая табличка'!F73</f>
        <v>487.99526510829867</v>
      </c>
      <c r="I92" s="25">
        <f t="shared" si="18"/>
        <v>668</v>
      </c>
      <c r="J92" s="26">
        <f t="shared" si="15"/>
        <v>1.1624611322096048</v>
      </c>
      <c r="K92" s="24">
        <f t="shared" si="14"/>
        <v>537</v>
      </c>
      <c r="L92" s="25">
        <f t="shared" si="16"/>
        <v>748</v>
      </c>
      <c r="M92" s="25">
        <f t="shared" si="19"/>
        <v>800</v>
      </c>
      <c r="N92" s="45">
        <f t="shared" si="20"/>
        <v>0.06951871657754016</v>
      </c>
      <c r="O92" s="46">
        <f>M92-'[2]Прейскурант НОВЫЙ'!F92</f>
        <v>-0.09891883730983864</v>
      </c>
    </row>
    <row r="93" spans="1:15" ht="26.25" customHeight="1">
      <c r="A93" s="22">
        <f t="shared" si="17"/>
        <v>18</v>
      </c>
      <c r="B93" s="23" t="s">
        <v>720</v>
      </c>
      <c r="C93" s="49" t="s">
        <v>721</v>
      </c>
      <c r="D93" s="50"/>
      <c r="E93" s="51"/>
      <c r="F93" s="19">
        <v>315.925075657612</v>
      </c>
      <c r="G93" s="24">
        <v>371.3184109468721</v>
      </c>
      <c r="H93" s="24">
        <f>'[1]Рабочая табличка'!F74</f>
        <v>256.84965500618864</v>
      </c>
      <c r="I93" s="25">
        <f t="shared" si="18"/>
        <v>348</v>
      </c>
      <c r="J93" s="26">
        <f t="shared" si="15"/>
        <v>1.175336937639269</v>
      </c>
      <c r="K93" s="24">
        <f t="shared" si="14"/>
        <v>283</v>
      </c>
      <c r="L93" s="25">
        <f t="shared" si="16"/>
        <v>390</v>
      </c>
      <c r="M93" s="25">
        <f t="shared" si="19"/>
        <v>417</v>
      </c>
      <c r="N93" s="45">
        <f t="shared" si="20"/>
        <v>0.0692307692307692</v>
      </c>
      <c r="O93" s="46">
        <f>M93-'[2]Прейскурант НОВЫЙ'!F93</f>
        <v>0.27704453872144086</v>
      </c>
    </row>
    <row r="94" spans="1:15" ht="12.75" customHeight="1">
      <c r="A94" s="22">
        <f t="shared" si="17"/>
        <v>19</v>
      </c>
      <c r="B94" s="23" t="s">
        <v>722</v>
      </c>
      <c r="C94" s="49" t="s">
        <v>723</v>
      </c>
      <c r="D94" s="50"/>
      <c r="E94" s="51"/>
      <c r="F94" s="19">
        <v>438.23546597153324</v>
      </c>
      <c r="G94" s="24">
        <v>526.2533590543926</v>
      </c>
      <c r="H94" s="24">
        <f>'[1]Рабочая табличка'!F75</f>
        <v>365.19622164294435</v>
      </c>
      <c r="I94" s="25">
        <f t="shared" si="18"/>
        <v>482</v>
      </c>
      <c r="J94" s="26">
        <f t="shared" si="15"/>
        <v>1.200846120219254</v>
      </c>
      <c r="K94" s="24">
        <f t="shared" si="14"/>
        <v>402</v>
      </c>
      <c r="L94" s="25">
        <f t="shared" si="16"/>
        <v>540</v>
      </c>
      <c r="M94" s="25">
        <f t="shared" si="19"/>
        <v>578</v>
      </c>
      <c r="N94" s="45">
        <f t="shared" si="20"/>
        <v>0.07037037037037042</v>
      </c>
      <c r="O94" s="46">
        <f>M94-'[2]Прейскурант НОВЫЙ'!F94</f>
        <v>-0.06692426811991936</v>
      </c>
    </row>
    <row r="95" spans="1:15" ht="12.75">
      <c r="A95" s="22">
        <f t="shared" si="17"/>
        <v>20</v>
      </c>
      <c r="B95" s="23" t="s">
        <v>724</v>
      </c>
      <c r="C95" s="49" t="s">
        <v>725</v>
      </c>
      <c r="D95" s="50"/>
      <c r="E95" s="51"/>
      <c r="F95" s="19">
        <v>246.14611400464932</v>
      </c>
      <c r="G95" s="24">
        <v>287.57069420526705</v>
      </c>
      <c r="H95" s="24">
        <f>'[1]Рабочая табличка'!F76</f>
        <v>198.98634923577148</v>
      </c>
      <c r="I95" s="25">
        <f t="shared" si="18"/>
        <v>271</v>
      </c>
      <c r="J95" s="26">
        <f t="shared" si="15"/>
        <v>1.1682926434493102</v>
      </c>
      <c r="K95" s="24">
        <f t="shared" si="14"/>
        <v>219</v>
      </c>
      <c r="L95" s="25">
        <f t="shared" si="16"/>
        <v>304</v>
      </c>
      <c r="M95" s="25">
        <f t="shared" si="19"/>
        <v>325</v>
      </c>
      <c r="N95" s="45">
        <f t="shared" si="20"/>
        <v>0.06907894736842102</v>
      </c>
      <c r="O95" s="46">
        <f>M95-'[2]Прейскурант НОВЫЙ'!F95</f>
        <v>-0.25677001379688136</v>
      </c>
    </row>
    <row r="96" spans="1:15" ht="12.75" customHeight="1">
      <c r="A96" s="22">
        <f t="shared" si="17"/>
        <v>21</v>
      </c>
      <c r="B96" s="23" t="s">
        <v>726</v>
      </c>
      <c r="C96" s="49" t="s">
        <v>727</v>
      </c>
      <c r="D96" s="50"/>
      <c r="E96" s="51"/>
      <c r="F96" s="19">
        <v>172.19674389537474</v>
      </c>
      <c r="G96" s="24">
        <v>198.6830787075461</v>
      </c>
      <c r="H96" s="24">
        <f>'[1]Рабочая табличка'!F77</f>
        <v>139.43056185860303</v>
      </c>
      <c r="I96" s="25">
        <f t="shared" si="18"/>
        <v>189</v>
      </c>
      <c r="J96" s="26">
        <f t="shared" si="15"/>
        <v>1.1538143765846363</v>
      </c>
      <c r="K96" s="24">
        <f t="shared" si="14"/>
        <v>153</v>
      </c>
      <c r="L96" s="25">
        <f t="shared" si="16"/>
        <v>212</v>
      </c>
      <c r="M96" s="25">
        <f t="shared" si="19"/>
        <v>227</v>
      </c>
      <c r="N96" s="45">
        <f t="shared" si="20"/>
        <v>0.070754716981132</v>
      </c>
      <c r="O96" s="46">
        <f>M96-'[2]Прейскурант НОВЫЙ'!F96</f>
        <v>-0.49776870589440136</v>
      </c>
    </row>
    <row r="97" spans="1:15" ht="12.75" customHeight="1">
      <c r="A97" s="22">
        <f t="shared" si="17"/>
        <v>22</v>
      </c>
      <c r="B97" s="23" t="s">
        <v>728</v>
      </c>
      <c r="C97" s="49" t="s">
        <v>729</v>
      </c>
      <c r="D97" s="50"/>
      <c r="E97" s="51"/>
      <c r="F97" s="19">
        <v>244.95615955999892</v>
      </c>
      <c r="G97" s="24">
        <v>287.7902762052671</v>
      </c>
      <c r="H97" s="24">
        <f>'[1]Рабочая табличка'!F78</f>
        <v>199.15134923577148</v>
      </c>
      <c r="I97" s="25">
        <f t="shared" si="18"/>
        <v>269</v>
      </c>
      <c r="J97" s="26">
        <f t="shared" si="15"/>
        <v>1.1748644195035092</v>
      </c>
      <c r="K97" s="24">
        <f t="shared" si="14"/>
        <v>219</v>
      </c>
      <c r="L97" s="25">
        <f t="shared" si="16"/>
        <v>301</v>
      </c>
      <c r="M97" s="25">
        <f t="shared" si="19"/>
        <v>322</v>
      </c>
      <c r="N97" s="45">
        <f t="shared" si="20"/>
        <v>0.06976744186046502</v>
      </c>
      <c r="O97" s="46">
        <f>M97-'[2]Прейскурант НОВЫЙ'!F97</f>
        <v>-0.06941803106263933</v>
      </c>
    </row>
    <row r="98" spans="1:15" ht="12.75">
      <c r="A98" s="22">
        <f t="shared" si="17"/>
        <v>23</v>
      </c>
      <c r="B98" s="23" t="s">
        <v>730</v>
      </c>
      <c r="C98" s="49" t="s">
        <v>731</v>
      </c>
      <c r="D98" s="50"/>
      <c r="E98" s="51"/>
      <c r="F98" s="19">
        <v>435.39106828575035</v>
      </c>
      <c r="G98" s="24">
        <v>510.1759642543926</v>
      </c>
      <c r="H98" s="24">
        <f>'[1]Рабочая табличка'!F79</f>
        <v>353.11522164294433</v>
      </c>
      <c r="I98" s="25">
        <f t="shared" si="18"/>
        <v>479</v>
      </c>
      <c r="J98" s="26">
        <f t="shared" si="15"/>
        <v>1.1717648831499694</v>
      </c>
      <c r="K98" s="24">
        <f t="shared" si="14"/>
        <v>388</v>
      </c>
      <c r="L98" s="25">
        <f t="shared" si="16"/>
        <v>536</v>
      </c>
      <c r="M98" s="25">
        <f t="shared" si="19"/>
        <v>574</v>
      </c>
      <c r="N98" s="45">
        <f t="shared" si="20"/>
        <v>0.07089552238805963</v>
      </c>
      <c r="O98" s="46">
        <f>M98-'[2]Прейскурант НОВЫЙ'!F98</f>
        <v>0.14593519684001421</v>
      </c>
    </row>
    <row r="99" spans="1:15" ht="12.75">
      <c r="A99" s="22">
        <f t="shared" si="17"/>
        <v>24</v>
      </c>
      <c r="B99" s="28" t="s">
        <v>732</v>
      </c>
      <c r="C99" s="49" t="s">
        <v>733</v>
      </c>
      <c r="D99" s="50"/>
      <c r="E99" s="51"/>
      <c r="F99" s="19">
        <v>127.27574602161542</v>
      </c>
      <c r="G99" s="24">
        <v>148.60241137845065</v>
      </c>
      <c r="H99" s="24">
        <f>'[1]Рабочая табличка'!F80</f>
        <v>102.64173066259308</v>
      </c>
      <c r="I99" s="25">
        <f t="shared" si="18"/>
        <v>140</v>
      </c>
      <c r="J99" s="26">
        <f t="shared" si="15"/>
        <v>1.1675626819992342</v>
      </c>
      <c r="K99" s="24">
        <f t="shared" si="14"/>
        <v>113</v>
      </c>
      <c r="L99" s="25">
        <f t="shared" si="16"/>
        <v>157</v>
      </c>
      <c r="M99" s="25">
        <f t="shared" si="19"/>
        <v>168</v>
      </c>
      <c r="N99" s="45">
        <f t="shared" si="20"/>
        <v>0.07006369426751591</v>
      </c>
      <c r="O99" s="46">
        <f>M99-'[2]Прейскурант НОВЫЙ'!F99</f>
        <v>-0.4810400232923655</v>
      </c>
    </row>
    <row r="100" spans="1:15" ht="12.75">
      <c r="A100" s="30">
        <v>25</v>
      </c>
      <c r="B100" s="31" t="s">
        <v>734</v>
      </c>
      <c r="C100" s="49" t="s">
        <v>735</v>
      </c>
      <c r="D100" s="50"/>
      <c r="E100" s="51"/>
      <c r="F100" s="19">
        <v>264</v>
      </c>
      <c r="G100" s="24">
        <v>276.3423390430522</v>
      </c>
      <c r="H100" s="24">
        <f>'[1]Рабочая табличка'!F81</f>
        <v>211.58539219223397</v>
      </c>
      <c r="I100" s="25">
        <v>253</v>
      </c>
      <c r="J100" s="26">
        <f t="shared" si="15"/>
        <v>1.0467512842539857</v>
      </c>
      <c r="K100" s="24">
        <f t="shared" si="14"/>
        <v>233</v>
      </c>
      <c r="L100" s="25">
        <f t="shared" si="16"/>
        <v>283</v>
      </c>
      <c r="M100" s="25">
        <f t="shared" si="19"/>
        <v>303</v>
      </c>
      <c r="N100" s="45">
        <f t="shared" si="20"/>
        <v>0.07067137809187285</v>
      </c>
      <c r="O100" s="46">
        <f>M100-'[2]Прейскурант НОВЫЙ'!F100</f>
        <v>-0.1917858507710548</v>
      </c>
    </row>
    <row r="101" spans="1:15" ht="12.75">
      <c r="A101" s="30">
        <v>26</v>
      </c>
      <c r="B101" s="31" t="s">
        <v>736</v>
      </c>
      <c r="C101" s="49" t="s">
        <v>737</v>
      </c>
      <c r="D101" s="50"/>
      <c r="E101" s="51"/>
      <c r="F101" s="19">
        <v>41</v>
      </c>
      <c r="G101" s="24">
        <v>55.02501792609121</v>
      </c>
      <c r="H101" s="24">
        <v>39</v>
      </c>
      <c r="I101" s="25">
        <f>ROUND(F101*1.1,0)</f>
        <v>45</v>
      </c>
      <c r="J101" s="26">
        <f t="shared" si="15"/>
        <v>1.342073607953444</v>
      </c>
      <c r="K101" s="24">
        <f t="shared" si="14"/>
        <v>43</v>
      </c>
      <c r="L101" s="25">
        <f t="shared" si="16"/>
        <v>50</v>
      </c>
      <c r="M101" s="25">
        <f t="shared" si="19"/>
        <v>54</v>
      </c>
      <c r="N101" s="45">
        <f t="shared" si="20"/>
        <v>0.08000000000000007</v>
      </c>
      <c r="O101" s="46">
        <f>M101-'[2]Прейскурант НОВЫЙ'!F101</f>
        <v>-0.018872921760646477</v>
      </c>
    </row>
    <row r="102" spans="1:15" ht="12.75">
      <c r="A102" s="22">
        <f>A101+1</f>
        <v>27</v>
      </c>
      <c r="B102" s="31" t="s">
        <v>738</v>
      </c>
      <c r="C102" s="63" t="s">
        <v>739</v>
      </c>
      <c r="D102" s="63"/>
      <c r="E102" s="63"/>
      <c r="F102" s="19"/>
      <c r="G102" s="24"/>
      <c r="H102" s="24"/>
      <c r="I102" s="25">
        <v>708</v>
      </c>
      <c r="J102" s="26"/>
      <c r="K102" s="24"/>
      <c r="L102" s="25">
        <f t="shared" si="16"/>
        <v>793</v>
      </c>
      <c r="M102" s="25">
        <f t="shared" si="19"/>
        <v>849</v>
      </c>
      <c r="N102" s="45">
        <f t="shared" si="20"/>
        <v>0.07061790668348045</v>
      </c>
      <c r="O102" s="46">
        <f>M102-'[2]Прейскурант НОВЫЙ'!F102</f>
        <v>0.27992586572850087</v>
      </c>
    </row>
    <row r="103" spans="1:15" ht="12.75">
      <c r="A103" s="48" t="s">
        <v>740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>
        <f aca="true" t="shared" si="21" ref="K103:K128">ROUND(H103*1.1,0)</f>
        <v>0</v>
      </c>
      <c r="L103" s="48"/>
      <c r="M103" s="48"/>
      <c r="N103" s="45"/>
      <c r="O103" s="46">
        <f>M103-'[2]Прейскурант НОВЫЙ'!F103</f>
        <v>0</v>
      </c>
    </row>
    <row r="104" spans="1:15" ht="12.75">
      <c r="A104" s="22">
        <v>1</v>
      </c>
      <c r="B104" s="23" t="s">
        <v>741</v>
      </c>
      <c r="C104" s="49" t="s">
        <v>742</v>
      </c>
      <c r="D104" s="50"/>
      <c r="E104" s="51"/>
      <c r="F104" s="19">
        <v>400.9937629296554</v>
      </c>
      <c r="G104" s="24">
        <v>533.3660643220209</v>
      </c>
      <c r="H104" s="24">
        <f>'[1]Рабочая табличка'!F82</f>
        <v>385.36712597151063</v>
      </c>
      <c r="I104" s="25">
        <f>ROUND(F104*1.1,0)</f>
        <v>441</v>
      </c>
      <c r="J104" s="26">
        <f aca="true" t="shared" si="22" ref="J104:J111">G104/F104</f>
        <v>1.330110624228305</v>
      </c>
      <c r="K104" s="24">
        <f t="shared" si="21"/>
        <v>424</v>
      </c>
      <c r="L104" s="25">
        <f aca="true" t="shared" si="23" ref="L104:L111">ROUND(I104*1.12,0)</f>
        <v>494</v>
      </c>
      <c r="M104" s="25">
        <f t="shared" si="19"/>
        <v>529</v>
      </c>
      <c r="N104" s="45">
        <f t="shared" si="20"/>
        <v>0.07085020242914974</v>
      </c>
      <c r="O104" s="46">
        <f>M104-'[2]Прейскурант НОВЫЙ'!F104</f>
        <v>-0.39995314376119495</v>
      </c>
    </row>
    <row r="105" spans="1:15" ht="12.75">
      <c r="A105" s="22">
        <f aca="true" t="shared" si="24" ref="A105:A111">A104+1</f>
        <v>2</v>
      </c>
      <c r="B105" s="23" t="s">
        <v>743</v>
      </c>
      <c r="C105" s="49" t="s">
        <v>744</v>
      </c>
      <c r="D105" s="50"/>
      <c r="E105" s="51"/>
      <c r="F105" s="19">
        <v>156.99310837467823</v>
      </c>
      <c r="G105" s="24">
        <v>214.6044987805052</v>
      </c>
      <c r="H105" s="24">
        <f>'[1]Рабочая табличка'!F83</f>
        <v>152.71703149287765</v>
      </c>
      <c r="I105" s="25">
        <f>ROUND(F105*1.1,0)</f>
        <v>173</v>
      </c>
      <c r="J105" s="26">
        <f t="shared" si="22"/>
        <v>1.3669676395497068</v>
      </c>
      <c r="K105" s="24">
        <f t="shared" si="21"/>
        <v>168</v>
      </c>
      <c r="L105" s="25">
        <f t="shared" si="23"/>
        <v>194</v>
      </c>
      <c r="M105" s="25">
        <f t="shared" si="19"/>
        <v>208</v>
      </c>
      <c r="N105" s="45">
        <f t="shared" si="20"/>
        <v>0.07216494845360821</v>
      </c>
      <c r="O105" s="46">
        <f>M105-'[2]Прейскурант НОВЫЙ'!F105</f>
        <v>0.42419214935682703</v>
      </c>
    </row>
    <row r="106" spans="1:15" ht="12.75">
      <c r="A106" s="22">
        <f t="shared" si="24"/>
        <v>3</v>
      </c>
      <c r="B106" s="23" t="s">
        <v>745</v>
      </c>
      <c r="C106" s="49" t="s">
        <v>746</v>
      </c>
      <c r="D106" s="50"/>
      <c r="E106" s="51"/>
      <c r="F106" s="19">
        <v>609.9950267007891</v>
      </c>
      <c r="G106" s="24">
        <v>673.6834879090359</v>
      </c>
      <c r="H106" s="24">
        <f>'[1]Рабочая табличка'!F84</f>
        <v>488.25381937726246</v>
      </c>
      <c r="I106" s="25">
        <f>ROUND(F106*1.1,0)</f>
        <v>671</v>
      </c>
      <c r="J106" s="26">
        <f t="shared" si="22"/>
        <v>1.104408164690639</v>
      </c>
      <c r="K106" s="24">
        <f t="shared" si="21"/>
        <v>537</v>
      </c>
      <c r="L106" s="25">
        <f t="shared" si="23"/>
        <v>752</v>
      </c>
      <c r="M106" s="25">
        <f t="shared" si="19"/>
        <v>805</v>
      </c>
      <c r="N106" s="45">
        <f t="shared" si="20"/>
        <v>0.07047872340425543</v>
      </c>
      <c r="O106" s="46">
        <f>M106-'[2]Прейскурант НОВЫЙ'!F106</f>
        <v>0.07673575646765585</v>
      </c>
    </row>
    <row r="107" spans="1:15" ht="12.75">
      <c r="A107" s="22">
        <f t="shared" si="24"/>
        <v>4</v>
      </c>
      <c r="B107" s="23" t="s">
        <v>747</v>
      </c>
      <c r="C107" s="49" t="s">
        <v>748</v>
      </c>
      <c r="D107" s="50"/>
      <c r="E107" s="51"/>
      <c r="F107" s="19">
        <v>690.0023843479066</v>
      </c>
      <c r="G107" s="24">
        <v>824.697905383394</v>
      </c>
      <c r="H107" s="24">
        <f>'[1]Рабочая табличка'!F85</f>
        <v>584.8221251412524</v>
      </c>
      <c r="I107" s="25">
        <f>ROUND(F107*1.1,0)</f>
        <v>759</v>
      </c>
      <c r="J107" s="26">
        <f t="shared" si="22"/>
        <v>1.1952102254875288</v>
      </c>
      <c r="K107" s="24">
        <f t="shared" si="21"/>
        <v>643</v>
      </c>
      <c r="L107" s="25">
        <f t="shared" si="23"/>
        <v>850</v>
      </c>
      <c r="M107" s="25">
        <f t="shared" si="19"/>
        <v>910</v>
      </c>
      <c r="N107" s="45">
        <f t="shared" si="20"/>
        <v>0.07058823529411762</v>
      </c>
      <c r="O107" s="46">
        <f>M107-'[2]Прейскурант НОВЫЙ'!F107</f>
        <v>0.23182902427572571</v>
      </c>
    </row>
    <row r="108" spans="1:15" ht="12.75">
      <c r="A108" s="22">
        <f t="shared" si="24"/>
        <v>5</v>
      </c>
      <c r="B108" s="23" t="s">
        <v>749</v>
      </c>
      <c r="C108" s="49" t="s">
        <v>750</v>
      </c>
      <c r="D108" s="50"/>
      <c r="E108" s="51"/>
      <c r="F108" s="19">
        <v>447.9971569826966</v>
      </c>
      <c r="G108" s="24">
        <v>525.3530566662425</v>
      </c>
      <c r="H108" s="24">
        <f>'[1]Рабочая табличка'!F86</f>
        <v>370.2272259083819</v>
      </c>
      <c r="I108" s="25">
        <f>ROUND(F108*1.1,0)</f>
        <v>493</v>
      </c>
      <c r="J108" s="26">
        <f t="shared" si="22"/>
        <v>1.1726705147071586</v>
      </c>
      <c r="K108" s="24">
        <f t="shared" si="21"/>
        <v>407</v>
      </c>
      <c r="L108" s="25">
        <f t="shared" si="23"/>
        <v>552</v>
      </c>
      <c r="M108" s="25">
        <f t="shared" si="19"/>
        <v>591</v>
      </c>
      <c r="N108" s="45">
        <f t="shared" si="20"/>
        <v>0.07065217391304346</v>
      </c>
      <c r="O108" s="46">
        <f>M108-'[2]Прейскурант НОВЫЙ'!F108</f>
        <v>0.0021305987377218116</v>
      </c>
    </row>
    <row r="109" spans="1:15" ht="12.75">
      <c r="A109" s="22">
        <f t="shared" si="24"/>
        <v>6</v>
      </c>
      <c r="B109" s="23" t="s">
        <v>751</v>
      </c>
      <c r="C109" s="49" t="s">
        <v>752</v>
      </c>
      <c r="D109" s="50"/>
      <c r="E109" s="51"/>
      <c r="F109" s="19">
        <v>447.9971569826966</v>
      </c>
      <c r="G109" s="24">
        <v>525.3530566662425</v>
      </c>
      <c r="H109" s="24">
        <f>'[1]Рабочая табличка'!F89</f>
        <v>2507.66</v>
      </c>
      <c r="I109" s="25">
        <v>301</v>
      </c>
      <c r="J109" s="26">
        <f t="shared" si="22"/>
        <v>1.1726705147071586</v>
      </c>
      <c r="K109" s="24">
        <f t="shared" si="21"/>
        <v>2758</v>
      </c>
      <c r="L109" s="25">
        <f t="shared" si="23"/>
        <v>337</v>
      </c>
      <c r="M109" s="25">
        <f t="shared" si="19"/>
        <v>361</v>
      </c>
      <c r="N109" s="45">
        <f t="shared" si="20"/>
        <v>0.07121661721068251</v>
      </c>
      <c r="O109" s="46">
        <f>M109-'[2]Прейскурант НОВЫЙ'!F109</f>
        <v>-0.4510330376631373</v>
      </c>
    </row>
    <row r="110" spans="1:15" ht="12.75">
      <c r="A110" s="22">
        <f t="shared" si="24"/>
        <v>7</v>
      </c>
      <c r="B110" s="23" t="s">
        <v>753</v>
      </c>
      <c r="C110" s="49" t="s">
        <v>754</v>
      </c>
      <c r="D110" s="50"/>
      <c r="E110" s="51"/>
      <c r="F110" s="19">
        <v>447.9971569826966</v>
      </c>
      <c r="G110" s="24">
        <v>525.3530566662425</v>
      </c>
      <c r="H110" s="24">
        <f>'[1]Рабочая табличка'!F90</f>
        <v>1738.2599999999998</v>
      </c>
      <c r="I110" s="25">
        <v>304</v>
      </c>
      <c r="J110" s="26">
        <f t="shared" si="22"/>
        <v>1.1726705147071586</v>
      </c>
      <c r="K110" s="24">
        <f t="shared" si="21"/>
        <v>1912</v>
      </c>
      <c r="L110" s="25">
        <f t="shared" si="23"/>
        <v>340</v>
      </c>
      <c r="M110" s="25">
        <f t="shared" si="19"/>
        <v>364</v>
      </c>
      <c r="N110" s="45">
        <f t="shared" si="20"/>
        <v>0.07058823529411762</v>
      </c>
      <c r="O110" s="46">
        <f>M110-'[2]Прейскурант НОВЫЙ'!F110</f>
        <v>0.3109546303032289</v>
      </c>
    </row>
    <row r="111" spans="1:15" ht="12.75">
      <c r="A111" s="22">
        <f t="shared" si="24"/>
        <v>8</v>
      </c>
      <c r="B111" s="23" t="s">
        <v>755</v>
      </c>
      <c r="C111" s="49" t="s">
        <v>756</v>
      </c>
      <c r="D111" s="50"/>
      <c r="E111" s="51"/>
      <c r="F111" s="19">
        <v>447.9971569826966</v>
      </c>
      <c r="G111" s="24">
        <v>525.3530566662425</v>
      </c>
      <c r="H111" s="24">
        <f>'[1]Рабочая табличка'!F91</f>
        <v>2593.41</v>
      </c>
      <c r="I111" s="25">
        <v>1437</v>
      </c>
      <c r="J111" s="26">
        <f t="shared" si="22"/>
        <v>1.1726705147071586</v>
      </c>
      <c r="K111" s="24">
        <f t="shared" si="21"/>
        <v>2853</v>
      </c>
      <c r="L111" s="25">
        <f t="shared" si="23"/>
        <v>1609</v>
      </c>
      <c r="M111" s="25">
        <f t="shared" si="19"/>
        <v>1722</v>
      </c>
      <c r="N111" s="45">
        <f t="shared" si="20"/>
        <v>0.0702299564947173</v>
      </c>
      <c r="O111" s="46">
        <f>M111-'[2]Прейскурант НОВЫЙ'!F111</f>
        <v>0.2169228075488263</v>
      </c>
    </row>
    <row r="112" spans="1:15" ht="12.75">
      <c r="A112" s="48" t="s">
        <v>566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>
        <f t="shared" si="21"/>
        <v>0</v>
      </c>
      <c r="L112" s="48"/>
      <c r="M112" s="48"/>
      <c r="N112" s="45"/>
      <c r="O112" s="46">
        <f>M112-'[2]Прейскурант НОВЫЙ'!F112</f>
        <v>0</v>
      </c>
    </row>
    <row r="113" spans="1:15" ht="12.75">
      <c r="A113" s="48" t="s">
        <v>757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>
        <f t="shared" si="21"/>
        <v>0</v>
      </c>
      <c r="L113" s="48"/>
      <c r="M113" s="48"/>
      <c r="N113" s="45"/>
      <c r="O113" s="46">
        <f>M113-'[2]Прейскурант НОВЫЙ'!F113</f>
        <v>0</v>
      </c>
    </row>
    <row r="114" spans="1:15" ht="12.75" customHeight="1">
      <c r="A114" s="22">
        <v>1</v>
      </c>
      <c r="B114" s="23" t="s">
        <v>758</v>
      </c>
      <c r="C114" s="49" t="s">
        <v>759</v>
      </c>
      <c r="D114" s="50"/>
      <c r="E114" s="51"/>
      <c r="F114" s="19">
        <v>2056.9475</v>
      </c>
      <c r="G114" s="24">
        <v>3016.7879999999996</v>
      </c>
      <c r="H114" s="24">
        <f>'[1]Рабочая табличка'!F87</f>
        <v>1788.65</v>
      </c>
      <c r="I114" s="25">
        <f aca="true" t="shared" si="25" ref="I114:I125">ROUND(F114*1.1,0)</f>
        <v>2263</v>
      </c>
      <c r="J114" s="26">
        <f aca="true" t="shared" si="26" ref="J114:J128">G114/F114</f>
        <v>1.4666334459192563</v>
      </c>
      <c r="K114" s="24">
        <f t="shared" si="21"/>
        <v>1968</v>
      </c>
      <c r="L114" s="25">
        <v>3003</v>
      </c>
      <c r="M114" s="25">
        <f t="shared" si="19"/>
        <v>3213</v>
      </c>
      <c r="N114" s="45">
        <f t="shared" si="20"/>
        <v>0.06993006993007</v>
      </c>
      <c r="O114" s="46">
        <f>M114-'[2]Прейскурант НОВЫЙ'!F114</f>
        <v>-0.22205699999994977</v>
      </c>
    </row>
    <row r="115" spans="1:15" ht="12.75">
      <c r="A115" s="22">
        <f aca="true" t="shared" si="27" ref="A115:A131">A114+1</f>
        <v>2</v>
      </c>
      <c r="B115" s="23" t="s">
        <v>760</v>
      </c>
      <c r="C115" s="49" t="s">
        <v>761</v>
      </c>
      <c r="D115" s="50"/>
      <c r="E115" s="51"/>
      <c r="F115" s="19">
        <v>1936.6345000000001</v>
      </c>
      <c r="G115" s="24">
        <v>2816.04</v>
      </c>
      <c r="H115" s="24">
        <f>'[1]Рабочая табличка'!F88</f>
        <v>1684.0300000000002</v>
      </c>
      <c r="I115" s="25">
        <f t="shared" si="25"/>
        <v>2130</v>
      </c>
      <c r="J115" s="26">
        <f t="shared" si="26"/>
        <v>1.4540895558764444</v>
      </c>
      <c r="K115" s="24">
        <f t="shared" si="21"/>
        <v>1852</v>
      </c>
      <c r="L115" s="25">
        <v>3058</v>
      </c>
      <c r="M115" s="25">
        <f t="shared" si="19"/>
        <v>3272</v>
      </c>
      <c r="N115" s="45">
        <f t="shared" si="20"/>
        <v>0.06998037933289725</v>
      </c>
      <c r="O115" s="46">
        <f>M115-'[2]Прейскурант НОВЫЙ'!F115</f>
        <v>0.4217099999996208</v>
      </c>
    </row>
    <row r="116" spans="1:15" ht="12.75" customHeight="1">
      <c r="A116" s="22">
        <f t="shared" si="27"/>
        <v>3</v>
      </c>
      <c r="B116" s="23" t="s">
        <v>762</v>
      </c>
      <c r="C116" s="49" t="s">
        <v>763</v>
      </c>
      <c r="D116" s="50"/>
      <c r="E116" s="51"/>
      <c r="F116" s="19">
        <v>2883.8089999999997</v>
      </c>
      <c r="G116" s="24">
        <v>4041.948</v>
      </c>
      <c r="H116" s="24">
        <f>'[1]Рабочая табличка'!F89</f>
        <v>2507.66</v>
      </c>
      <c r="I116" s="25">
        <f t="shared" si="25"/>
        <v>3172</v>
      </c>
      <c r="J116" s="26">
        <f t="shared" si="26"/>
        <v>1.4016004527345605</v>
      </c>
      <c r="K116" s="24">
        <f t="shared" si="21"/>
        <v>2758</v>
      </c>
      <c r="L116" s="25">
        <v>3819</v>
      </c>
      <c r="M116" s="25">
        <f t="shared" si="19"/>
        <v>4086</v>
      </c>
      <c r="N116" s="45">
        <f t="shared" si="20"/>
        <v>0.06991358994501184</v>
      </c>
      <c r="O116" s="46">
        <f>M116-'[2]Прейскурант НОВЫЙ'!F116</f>
        <v>0.1469939999997223</v>
      </c>
    </row>
    <row r="117" spans="1:15" ht="12.75" customHeight="1">
      <c r="A117" s="22">
        <f t="shared" si="27"/>
        <v>4</v>
      </c>
      <c r="B117" s="23" t="s">
        <v>764</v>
      </c>
      <c r="C117" s="49" t="s">
        <v>765</v>
      </c>
      <c r="D117" s="50"/>
      <c r="E117" s="51"/>
      <c r="F117" s="19">
        <v>1998.9989999999998</v>
      </c>
      <c r="G117" s="24">
        <v>2892.4919999999997</v>
      </c>
      <c r="H117" s="24">
        <f>'[1]Рабочая табличка'!F90</f>
        <v>1738.2599999999998</v>
      </c>
      <c r="I117" s="25">
        <f t="shared" si="25"/>
        <v>2199</v>
      </c>
      <c r="J117" s="26">
        <f t="shared" si="26"/>
        <v>1.446970208589399</v>
      </c>
      <c r="K117" s="24">
        <f t="shared" si="21"/>
        <v>1912</v>
      </c>
      <c r="L117" s="25">
        <v>3663</v>
      </c>
      <c r="M117" s="25">
        <f t="shared" si="19"/>
        <v>3919</v>
      </c>
      <c r="N117" s="45">
        <f t="shared" si="20"/>
        <v>0.06988806988806995</v>
      </c>
      <c r="O117" s="46">
        <f>M117-'[2]Прейскурант НОВЫЙ'!F117</f>
        <v>0.3035749999999098</v>
      </c>
    </row>
    <row r="118" spans="1:15" ht="12.75" customHeight="1">
      <c r="A118" s="22">
        <f t="shared" si="27"/>
        <v>5</v>
      </c>
      <c r="B118" s="23" t="s">
        <v>766</v>
      </c>
      <c r="C118" s="49" t="s">
        <v>767</v>
      </c>
      <c r="D118" s="50"/>
      <c r="E118" s="51"/>
      <c r="F118" s="19">
        <v>2982.4215</v>
      </c>
      <c r="G118" s="24">
        <v>4135.26</v>
      </c>
      <c r="H118" s="24">
        <f>'[1]Рабочая табличка'!F91</f>
        <v>2593.41</v>
      </c>
      <c r="I118" s="25">
        <f t="shared" si="25"/>
        <v>3281</v>
      </c>
      <c r="J118" s="26">
        <f t="shared" si="26"/>
        <v>1.3865444572472403</v>
      </c>
      <c r="K118" s="24">
        <f t="shared" si="21"/>
        <v>2853</v>
      </c>
      <c r="L118" s="25">
        <v>3684</v>
      </c>
      <c r="M118" s="25">
        <f t="shared" si="19"/>
        <v>3942</v>
      </c>
      <c r="N118" s="45">
        <f t="shared" si="20"/>
        <v>0.07003257328990231</v>
      </c>
      <c r="O118" s="46">
        <f>M118-'[2]Прейскурант НОВЫЙ'!F118</f>
        <v>-0.37149999999928696</v>
      </c>
    </row>
    <row r="119" spans="1:15" ht="12.75" customHeight="1">
      <c r="A119" s="22">
        <f t="shared" si="27"/>
        <v>6</v>
      </c>
      <c r="B119" s="23" t="s">
        <v>768</v>
      </c>
      <c r="C119" s="49" t="s">
        <v>769</v>
      </c>
      <c r="D119" s="50"/>
      <c r="E119" s="51"/>
      <c r="F119" s="19">
        <v>3148.2975</v>
      </c>
      <c r="G119" s="24">
        <v>3731.352</v>
      </c>
      <c r="H119" s="24">
        <f>'[1]Рабочая табличка'!F92</f>
        <v>2737.65</v>
      </c>
      <c r="I119" s="25">
        <f t="shared" si="25"/>
        <v>3463</v>
      </c>
      <c r="J119" s="26">
        <f t="shared" si="26"/>
        <v>1.185196761106598</v>
      </c>
      <c r="K119" s="24">
        <f t="shared" si="21"/>
        <v>3011</v>
      </c>
      <c r="L119" s="25">
        <v>4032</v>
      </c>
      <c r="M119" s="25">
        <f t="shared" si="19"/>
        <v>4314</v>
      </c>
      <c r="N119" s="45">
        <f t="shared" si="20"/>
        <v>0.06994047619047628</v>
      </c>
      <c r="O119" s="46">
        <f>M119-'[2]Прейскурант НОВЫЙ'!F119</f>
        <v>-0.3229400000000169</v>
      </c>
    </row>
    <row r="120" spans="1:15" ht="12.75" customHeight="1">
      <c r="A120" s="22">
        <f t="shared" si="27"/>
        <v>7</v>
      </c>
      <c r="B120" s="23" t="s">
        <v>770</v>
      </c>
      <c r="C120" s="49" t="s">
        <v>771</v>
      </c>
      <c r="D120" s="50"/>
      <c r="E120" s="51"/>
      <c r="F120" s="19">
        <v>2184.0225</v>
      </c>
      <c r="G120" s="24">
        <v>3594.204</v>
      </c>
      <c r="H120" s="24">
        <f>'[1]Рабочая табличка'!$F$95</f>
        <v>1899.15</v>
      </c>
      <c r="I120" s="25">
        <f t="shared" si="25"/>
        <v>2402</v>
      </c>
      <c r="J120" s="26">
        <f t="shared" si="26"/>
        <v>1.6456808480681862</v>
      </c>
      <c r="K120" s="24">
        <f t="shared" si="21"/>
        <v>2089</v>
      </c>
      <c r="L120" s="25">
        <v>4183</v>
      </c>
      <c r="M120" s="25">
        <f t="shared" si="19"/>
        <v>4476</v>
      </c>
      <c r="N120" s="45">
        <f t="shared" si="20"/>
        <v>0.07004542194597185</v>
      </c>
      <c r="O120" s="46">
        <f>M120-'[2]Прейскурант НОВЫЙ'!F120</f>
        <v>-0.11615999999958149</v>
      </c>
    </row>
    <row r="121" spans="1:15" ht="12.75" customHeight="1">
      <c r="A121" s="18">
        <f t="shared" si="27"/>
        <v>8</v>
      </c>
      <c r="B121" s="28" t="s">
        <v>772</v>
      </c>
      <c r="C121" s="49" t="s">
        <v>773</v>
      </c>
      <c r="D121" s="50"/>
      <c r="E121" s="51"/>
      <c r="F121" s="19">
        <v>2858.785</v>
      </c>
      <c r="G121" s="24">
        <v>4090.8480000000004</v>
      </c>
      <c r="H121" s="24">
        <f>'[1]Рабочая табличка'!$F$96</f>
        <v>2485.9</v>
      </c>
      <c r="I121" s="25">
        <f t="shared" si="25"/>
        <v>3145</v>
      </c>
      <c r="J121" s="26">
        <f t="shared" si="26"/>
        <v>1.4309743474937782</v>
      </c>
      <c r="K121" s="24">
        <f t="shared" si="21"/>
        <v>2734</v>
      </c>
      <c r="L121" s="25">
        <v>4861</v>
      </c>
      <c r="M121" s="25">
        <f t="shared" si="19"/>
        <v>5201</v>
      </c>
      <c r="N121" s="45">
        <f t="shared" si="20"/>
        <v>0.06994445587327713</v>
      </c>
      <c r="O121" s="46">
        <f>M121-'[2]Прейскурант НОВЫЙ'!F121</f>
        <v>-0.030799999999544525</v>
      </c>
    </row>
    <row r="122" spans="1:15" ht="28.5" customHeight="1">
      <c r="A122" s="22">
        <f t="shared" si="27"/>
        <v>9</v>
      </c>
      <c r="B122" s="31" t="s">
        <v>774</v>
      </c>
      <c r="C122" s="49" t="s">
        <v>775</v>
      </c>
      <c r="D122" s="50"/>
      <c r="E122" s="51"/>
      <c r="F122" s="19">
        <v>1710</v>
      </c>
      <c r="G122" s="24">
        <v>2031.0190758281458</v>
      </c>
      <c r="H122" s="24">
        <f>'[1]Рабочая табличка'!$F$97</f>
        <v>1437.1221685482012</v>
      </c>
      <c r="I122" s="25">
        <f t="shared" si="25"/>
        <v>1881</v>
      </c>
      <c r="J122" s="26">
        <f t="shared" si="26"/>
        <v>1.18773045370067</v>
      </c>
      <c r="K122" s="24">
        <f t="shared" si="21"/>
        <v>1581</v>
      </c>
      <c r="L122" s="25">
        <v>2107</v>
      </c>
      <c r="M122" s="25">
        <f t="shared" si="19"/>
        <v>2254</v>
      </c>
      <c r="N122" s="45">
        <f t="shared" si="20"/>
        <v>0.06976744186046502</v>
      </c>
      <c r="O122" s="46">
        <f>M122-'[2]Прейскурант НОВЫЙ'!F122</f>
        <v>0.491805200982526</v>
      </c>
    </row>
    <row r="123" spans="1:15" ht="27.75" customHeight="1">
      <c r="A123" s="22">
        <f t="shared" si="27"/>
        <v>10</v>
      </c>
      <c r="B123" s="31" t="s">
        <v>776</v>
      </c>
      <c r="C123" s="49" t="s">
        <v>777</v>
      </c>
      <c r="D123" s="50"/>
      <c r="E123" s="51"/>
      <c r="F123" s="19">
        <v>1045</v>
      </c>
      <c r="G123" s="24">
        <v>1400.5277972187637</v>
      </c>
      <c r="H123" s="24">
        <f>'[1]Рабочая табличка'!$F$98</f>
        <v>995.4226836051764</v>
      </c>
      <c r="I123" s="25">
        <f t="shared" si="25"/>
        <v>1150</v>
      </c>
      <c r="J123" s="26">
        <f t="shared" si="26"/>
        <v>1.3402179877691518</v>
      </c>
      <c r="K123" s="24">
        <f t="shared" si="21"/>
        <v>1095</v>
      </c>
      <c r="L123" s="25">
        <v>1288</v>
      </c>
      <c r="M123" s="25">
        <f t="shared" si="19"/>
        <v>1378</v>
      </c>
      <c r="N123" s="45">
        <f t="shared" si="20"/>
        <v>0.06987577639751552</v>
      </c>
      <c r="O123" s="46">
        <f>M123-'[2]Прейскурант НОВЫЙ'!F123</f>
        <v>-0.0007617054500315135</v>
      </c>
    </row>
    <row r="124" spans="1:15" ht="30.75" customHeight="1">
      <c r="A124" s="22">
        <f t="shared" si="27"/>
        <v>11</v>
      </c>
      <c r="B124" s="31" t="s">
        <v>778</v>
      </c>
      <c r="C124" s="49" t="s">
        <v>779</v>
      </c>
      <c r="D124" s="50"/>
      <c r="E124" s="51"/>
      <c r="F124" s="19">
        <v>2031</v>
      </c>
      <c r="G124" s="24">
        <v>2501.529145132836</v>
      </c>
      <c r="H124" s="24">
        <f>'[1]Рабочая табличка'!$F$99</f>
        <v>1766.2319110197136</v>
      </c>
      <c r="I124" s="25">
        <f t="shared" si="25"/>
        <v>2234</v>
      </c>
      <c r="J124" s="26">
        <f t="shared" si="26"/>
        <v>1.231673631281554</v>
      </c>
      <c r="K124" s="24">
        <f t="shared" si="21"/>
        <v>1943</v>
      </c>
      <c r="L124" s="25">
        <v>2502</v>
      </c>
      <c r="M124" s="25">
        <f t="shared" si="19"/>
        <v>2677</v>
      </c>
      <c r="N124" s="45">
        <f t="shared" si="20"/>
        <v>0.06994404476418858</v>
      </c>
      <c r="O124" s="46">
        <f>M124-'[2]Прейскурант НОВЫЙ'!F124</f>
        <v>-0.07376617340150915</v>
      </c>
    </row>
    <row r="125" spans="1:15" ht="27" customHeight="1">
      <c r="A125" s="22">
        <f t="shared" si="27"/>
        <v>12</v>
      </c>
      <c r="B125" s="31" t="s">
        <v>780</v>
      </c>
      <c r="C125" s="49" t="s">
        <v>781</v>
      </c>
      <c r="D125" s="50"/>
      <c r="E125" s="51"/>
      <c r="F125" s="19">
        <v>1376</v>
      </c>
      <c r="G125" s="24">
        <v>1841.3335225234546</v>
      </c>
      <c r="H125" s="24">
        <f>'[1]Рабочая табличка'!$F$100</f>
        <v>1310.0424260766888</v>
      </c>
      <c r="I125" s="25">
        <f t="shared" si="25"/>
        <v>1514</v>
      </c>
      <c r="J125" s="26">
        <f t="shared" si="26"/>
        <v>1.338178432066464</v>
      </c>
      <c r="K125" s="24">
        <f t="shared" si="21"/>
        <v>1441</v>
      </c>
      <c r="L125" s="25">
        <v>1696</v>
      </c>
      <c r="M125" s="25">
        <f t="shared" si="19"/>
        <v>1815</v>
      </c>
      <c r="N125" s="45">
        <f t="shared" si="20"/>
        <v>0.07016509433962259</v>
      </c>
      <c r="O125" s="46">
        <f>M125-'[2]Прейскурант НОВЫЙ'!F125</f>
        <v>0.3878895750906395</v>
      </c>
    </row>
    <row r="126" spans="1:15" ht="12.75">
      <c r="A126" s="22">
        <f t="shared" si="27"/>
        <v>13</v>
      </c>
      <c r="B126" s="31" t="s">
        <v>782</v>
      </c>
      <c r="C126" s="49" t="s">
        <v>783</v>
      </c>
      <c r="D126" s="50"/>
      <c r="E126" s="51"/>
      <c r="F126" s="19">
        <v>477.353572179465</v>
      </c>
      <c r="G126" s="24">
        <v>701.4135626508825</v>
      </c>
      <c r="H126" s="24">
        <f>'[1]Рабочая табличка'!$F$101</f>
        <v>412.2224284796762</v>
      </c>
      <c r="I126" s="25">
        <v>995</v>
      </c>
      <c r="J126" s="26">
        <f t="shared" si="26"/>
        <v>1.4693795197727781</v>
      </c>
      <c r="K126" s="24">
        <f t="shared" si="21"/>
        <v>453</v>
      </c>
      <c r="L126" s="25">
        <v>1480</v>
      </c>
      <c r="M126" s="25">
        <f t="shared" si="19"/>
        <v>1584</v>
      </c>
      <c r="N126" s="45">
        <f t="shared" si="20"/>
        <v>0.07027027027027022</v>
      </c>
      <c r="O126" s="46">
        <f>M126-'[2]Прейскурант НОВЫЙ'!F126</f>
        <v>0.1395749999999225</v>
      </c>
    </row>
    <row r="127" spans="1:15" ht="12.75" customHeight="1">
      <c r="A127" s="22">
        <f t="shared" si="27"/>
        <v>14</v>
      </c>
      <c r="B127" s="23" t="s">
        <v>784</v>
      </c>
      <c r="C127" s="49" t="s">
        <v>785</v>
      </c>
      <c r="D127" s="50"/>
      <c r="E127" s="51"/>
      <c r="F127" s="19">
        <v>8376</v>
      </c>
      <c r="G127" s="24">
        <v>7843.512000000001</v>
      </c>
      <c r="H127" s="24">
        <f>'[1]Рабочая табличка'!$F$93</f>
        <v>7283.570000000001</v>
      </c>
      <c r="I127" s="25">
        <f>ROUND(F127*1.1,0)</f>
        <v>9214</v>
      </c>
      <c r="J127" s="26">
        <f t="shared" si="26"/>
        <v>0.9364269340974213</v>
      </c>
      <c r="K127" s="24">
        <f t="shared" si="21"/>
        <v>8012</v>
      </c>
      <c r="L127" s="25">
        <v>9227</v>
      </c>
      <c r="M127" s="25">
        <f t="shared" si="19"/>
        <v>9873</v>
      </c>
      <c r="N127" s="45">
        <f t="shared" si="20"/>
        <v>0.07001192153462665</v>
      </c>
      <c r="O127" s="46">
        <f>M127-'[2]Прейскурант НОВЫЙ'!F127</f>
        <v>0.26199199999973644</v>
      </c>
    </row>
    <row r="128" spans="1:15" ht="12.75" customHeight="1">
      <c r="A128" s="22">
        <f t="shared" si="27"/>
        <v>15</v>
      </c>
      <c r="B128" s="23" t="s">
        <v>786</v>
      </c>
      <c r="C128" s="49" t="s">
        <v>787</v>
      </c>
      <c r="D128" s="50"/>
      <c r="E128" s="51"/>
      <c r="F128" s="19">
        <v>5423</v>
      </c>
      <c r="G128" s="24">
        <v>7843.512000000001</v>
      </c>
      <c r="H128" s="24">
        <f>'[1]Рабочая табличка'!$F$94</f>
        <v>4716.06</v>
      </c>
      <c r="I128" s="25">
        <f>ROUND(F128*1.1,0)</f>
        <v>5965</v>
      </c>
      <c r="J128" s="26">
        <f t="shared" si="26"/>
        <v>1.4463418771897474</v>
      </c>
      <c r="K128" s="24">
        <f t="shared" si="21"/>
        <v>5188</v>
      </c>
      <c r="L128" s="25">
        <v>5997</v>
      </c>
      <c r="M128" s="25">
        <f t="shared" si="19"/>
        <v>6417</v>
      </c>
      <c r="N128" s="45">
        <f t="shared" si="20"/>
        <v>0.0700350175087543</v>
      </c>
      <c r="O128" s="46">
        <f>M128-'[2]Прейскурант НОВЫЙ'!F128</f>
        <v>-0.2725400000008449</v>
      </c>
    </row>
    <row r="129" spans="1:15" ht="12.75" customHeight="1">
      <c r="A129" s="22">
        <f t="shared" si="27"/>
        <v>16</v>
      </c>
      <c r="B129" s="32" t="s">
        <v>788</v>
      </c>
      <c r="C129" s="64" t="s">
        <v>789</v>
      </c>
      <c r="D129" s="65"/>
      <c r="E129" s="66"/>
      <c r="F129" s="33"/>
      <c r="G129" s="34"/>
      <c r="H129" s="34"/>
      <c r="I129" s="35"/>
      <c r="J129" s="26"/>
      <c r="K129" s="24"/>
      <c r="L129" s="25">
        <v>715</v>
      </c>
      <c r="M129" s="25">
        <f t="shared" si="19"/>
        <v>765</v>
      </c>
      <c r="N129" s="45">
        <f t="shared" si="20"/>
        <v>0.06993006993007</v>
      </c>
      <c r="O129" s="46">
        <f>M129-'[2]Прейскурант НОВЫЙ'!F129</f>
        <v>-0.07531478528665048</v>
      </c>
    </row>
    <row r="130" spans="1:15" ht="12.75" customHeight="1">
      <c r="A130" s="22">
        <f t="shared" si="27"/>
        <v>17</v>
      </c>
      <c r="B130" s="36" t="s">
        <v>790</v>
      </c>
      <c r="C130" s="64" t="s">
        <v>791</v>
      </c>
      <c r="D130" s="67"/>
      <c r="E130" s="68"/>
      <c r="F130" s="33"/>
      <c r="G130" s="34"/>
      <c r="H130" s="34"/>
      <c r="I130" s="35"/>
      <c r="J130" s="26"/>
      <c r="K130" s="24"/>
      <c r="L130" s="25">
        <v>4643</v>
      </c>
      <c r="M130" s="25">
        <f t="shared" si="19"/>
        <v>4968</v>
      </c>
      <c r="N130" s="45">
        <f t="shared" si="20"/>
        <v>0.06999784622011629</v>
      </c>
      <c r="O130" s="46">
        <f>M130-'[2]Прейскурант НОВЫЙ'!F130</f>
        <v>-0.3907789999993838</v>
      </c>
    </row>
    <row r="131" spans="1:15" ht="12.75" customHeight="1">
      <c r="A131" s="22">
        <f t="shared" si="27"/>
        <v>18</v>
      </c>
      <c r="B131" s="36" t="s">
        <v>792</v>
      </c>
      <c r="C131" s="64" t="s">
        <v>793</v>
      </c>
      <c r="D131" s="67"/>
      <c r="E131" s="68"/>
      <c r="F131" s="33"/>
      <c r="G131" s="34"/>
      <c r="H131" s="34"/>
      <c r="I131" s="35"/>
      <c r="J131" s="26"/>
      <c r="K131" s="24"/>
      <c r="L131" s="25">
        <v>4040</v>
      </c>
      <c r="M131" s="25">
        <f t="shared" si="19"/>
        <v>4323</v>
      </c>
      <c r="N131" s="45">
        <f t="shared" si="20"/>
        <v>0.070049504950495</v>
      </c>
      <c r="O131" s="46">
        <f>M131-'[2]Прейскурант НОВЫЙ'!F131</f>
        <v>-0.49891399999978603</v>
      </c>
    </row>
    <row r="132" spans="1:15" ht="12.75">
      <c r="A132" s="48" t="s">
        <v>794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>
        <f aca="true" t="shared" si="28" ref="K132:K194">ROUND(H132*1.1,0)</f>
        <v>0</v>
      </c>
      <c r="L132" s="48"/>
      <c r="M132" s="48"/>
      <c r="N132" s="45"/>
      <c r="O132" s="46">
        <f>M132-'[2]Прейскурант НОВЫЙ'!F132</f>
        <v>0</v>
      </c>
    </row>
    <row r="133" spans="1:15" ht="24" customHeight="1">
      <c r="A133" s="22">
        <v>1</v>
      </c>
      <c r="B133" s="23" t="s">
        <v>795</v>
      </c>
      <c r="C133" s="49" t="s">
        <v>796</v>
      </c>
      <c r="D133" s="50"/>
      <c r="E133" s="51"/>
      <c r="F133" s="19">
        <v>1540.0915</v>
      </c>
      <c r="G133" s="24">
        <v>1867.152</v>
      </c>
      <c r="H133" s="24">
        <f>'[1]Рабочая табличка'!F102</f>
        <v>1339.21</v>
      </c>
      <c r="I133" s="25">
        <f aca="true" t="shared" si="29" ref="I133:I140">ROUND(F133*1.1,0)</f>
        <v>1694</v>
      </c>
      <c r="J133" s="26">
        <f aca="true" t="shared" si="30" ref="J133:J140">G133/F133</f>
        <v>1.2123643303011542</v>
      </c>
      <c r="K133" s="24">
        <f t="shared" si="28"/>
        <v>1473</v>
      </c>
      <c r="L133" s="25">
        <v>2015</v>
      </c>
      <c r="M133" s="25">
        <f t="shared" si="19"/>
        <v>2156</v>
      </c>
      <c r="N133" s="45">
        <f t="shared" si="20"/>
        <v>0.06997518610421838</v>
      </c>
      <c r="O133" s="46">
        <f>M133-'[2]Прейскурант НОВЫЙ'!F133</f>
        <v>0.2460200000000441</v>
      </c>
    </row>
    <row r="134" spans="1:15" ht="21" customHeight="1">
      <c r="A134" s="22">
        <f aca="true" t="shared" si="31" ref="A134:A140">A133+1</f>
        <v>2</v>
      </c>
      <c r="B134" s="23" t="s">
        <v>797</v>
      </c>
      <c r="C134" s="49" t="s">
        <v>798</v>
      </c>
      <c r="D134" s="50"/>
      <c r="E134" s="51"/>
      <c r="F134" s="19">
        <v>2155.2495</v>
      </c>
      <c r="G134" s="24">
        <v>2566.7040000000006</v>
      </c>
      <c r="H134" s="24">
        <f>'[1]Рабочая табличка'!F103</f>
        <v>1874.13</v>
      </c>
      <c r="I134" s="25">
        <f t="shared" si="29"/>
        <v>2371</v>
      </c>
      <c r="J134" s="26">
        <f t="shared" si="30"/>
        <v>1.1909080596005246</v>
      </c>
      <c r="K134" s="24">
        <f t="shared" si="28"/>
        <v>2062</v>
      </c>
      <c r="L134" s="25">
        <v>2900</v>
      </c>
      <c r="M134" s="25">
        <f t="shared" si="19"/>
        <v>3103</v>
      </c>
      <c r="N134" s="45">
        <f t="shared" si="20"/>
        <v>0.07000000000000006</v>
      </c>
      <c r="O134" s="46">
        <f>M134-'[2]Прейскурант НОВЫЙ'!F134</f>
        <v>0.04437499999994543</v>
      </c>
    </row>
    <row r="135" spans="1:15" ht="24" customHeight="1">
      <c r="A135" s="22">
        <f t="shared" si="31"/>
        <v>3</v>
      </c>
      <c r="B135" s="23" t="s">
        <v>799</v>
      </c>
      <c r="C135" s="49" t="s">
        <v>800</v>
      </c>
      <c r="D135" s="50"/>
      <c r="E135" s="51"/>
      <c r="F135" s="19">
        <v>1728.45</v>
      </c>
      <c r="G135" s="24">
        <v>2353.32</v>
      </c>
      <c r="H135" s="24">
        <f>'[1]Рабочая табличка'!F104</f>
        <v>1503</v>
      </c>
      <c r="I135" s="25">
        <f t="shared" si="29"/>
        <v>1901</v>
      </c>
      <c r="J135" s="26">
        <f t="shared" si="30"/>
        <v>1.3615204373860974</v>
      </c>
      <c r="K135" s="24">
        <f t="shared" si="28"/>
        <v>1653</v>
      </c>
      <c r="L135" s="25">
        <v>3220</v>
      </c>
      <c r="M135" s="25">
        <f t="shared" si="19"/>
        <v>3445</v>
      </c>
      <c r="N135" s="45">
        <f t="shared" si="20"/>
        <v>0.06987577639751552</v>
      </c>
      <c r="O135" s="46">
        <f>M135-'[2]Прейскурант НОВЫЙ'!F135</f>
        <v>-0.19457999999985987</v>
      </c>
    </row>
    <row r="136" spans="1:15" ht="23.25" customHeight="1">
      <c r="A136" s="22">
        <f t="shared" si="31"/>
        <v>4</v>
      </c>
      <c r="B136" s="23" t="s">
        <v>801</v>
      </c>
      <c r="C136" s="49" t="s">
        <v>802</v>
      </c>
      <c r="D136" s="50"/>
      <c r="E136" s="51"/>
      <c r="F136" s="19">
        <v>1494.1145000000001</v>
      </c>
      <c r="G136" s="24">
        <v>1767.192</v>
      </c>
      <c r="H136" s="24">
        <f>'[1]Рабочая табличка'!F105</f>
        <v>1299.23</v>
      </c>
      <c r="I136" s="25">
        <f t="shared" si="29"/>
        <v>1644</v>
      </c>
      <c r="J136" s="26">
        <f t="shared" si="30"/>
        <v>1.1827687904775703</v>
      </c>
      <c r="K136" s="24">
        <f t="shared" si="28"/>
        <v>1429</v>
      </c>
      <c r="L136" s="25">
        <v>2474</v>
      </c>
      <c r="M136" s="25">
        <f t="shared" si="19"/>
        <v>2647</v>
      </c>
      <c r="N136" s="45">
        <f t="shared" si="20"/>
        <v>0.0699272433306386</v>
      </c>
      <c r="O136" s="46">
        <f>M136-'[2]Прейскурант НОВЫЙ'!F136</f>
        <v>0.07329200000003766</v>
      </c>
    </row>
    <row r="137" spans="1:15" ht="25.5" customHeight="1">
      <c r="A137" s="22">
        <f t="shared" si="31"/>
        <v>5</v>
      </c>
      <c r="B137" s="23" t="s">
        <v>803</v>
      </c>
      <c r="C137" s="49" t="s">
        <v>804</v>
      </c>
      <c r="D137" s="50"/>
      <c r="E137" s="51"/>
      <c r="F137" s="19">
        <v>1318.452</v>
      </c>
      <c r="G137" s="24">
        <v>2353.32</v>
      </c>
      <c r="H137" s="24">
        <f>'[1]Рабочая табличка'!F106</f>
        <v>1146.48</v>
      </c>
      <c r="I137" s="25">
        <f t="shared" si="29"/>
        <v>1450</v>
      </c>
      <c r="J137" s="26">
        <f t="shared" si="30"/>
        <v>1.7849113960917804</v>
      </c>
      <c r="K137" s="24">
        <f t="shared" si="28"/>
        <v>1261</v>
      </c>
      <c r="L137" s="25">
        <v>4160</v>
      </c>
      <c r="M137" s="25">
        <f t="shared" si="19"/>
        <v>4451</v>
      </c>
      <c r="N137" s="45">
        <f t="shared" si="20"/>
        <v>0.069951923076923</v>
      </c>
      <c r="O137" s="46">
        <f>M137-'[2]Прейскурант НОВЫЙ'!F137</f>
        <v>-0.0166800000006333</v>
      </c>
    </row>
    <row r="138" spans="1:15" ht="24" customHeight="1">
      <c r="A138" s="22">
        <f t="shared" si="31"/>
        <v>6</v>
      </c>
      <c r="B138" s="23" t="s">
        <v>805</v>
      </c>
      <c r="C138" s="49" t="s">
        <v>806</v>
      </c>
      <c r="D138" s="50"/>
      <c r="E138" s="51"/>
      <c r="F138" s="19">
        <v>2358.3855</v>
      </c>
      <c r="G138" s="24">
        <v>2345.0280000000002</v>
      </c>
      <c r="H138" s="24">
        <f>'[1]Рабочая табличка'!F107</f>
        <v>2050.77</v>
      </c>
      <c r="I138" s="25">
        <f t="shared" si="29"/>
        <v>2594</v>
      </c>
      <c r="J138" s="26">
        <f t="shared" si="30"/>
        <v>0.9943361676875984</v>
      </c>
      <c r="K138" s="24">
        <f t="shared" si="28"/>
        <v>2256</v>
      </c>
      <c r="L138" s="25">
        <v>3085</v>
      </c>
      <c r="M138" s="25">
        <f t="shared" si="19"/>
        <v>3301</v>
      </c>
      <c r="N138" s="45">
        <f t="shared" si="20"/>
        <v>0.07001620745542958</v>
      </c>
      <c r="O138" s="46">
        <f>M138-'[2]Прейскурант НОВЫЙ'!F138</f>
        <v>-0.24404599999979837</v>
      </c>
    </row>
    <row r="139" spans="1:15" ht="24" customHeight="1">
      <c r="A139" s="22">
        <f t="shared" si="31"/>
        <v>7</v>
      </c>
      <c r="B139" s="23" t="s">
        <v>807</v>
      </c>
      <c r="C139" s="49" t="s">
        <v>808</v>
      </c>
      <c r="D139" s="50"/>
      <c r="E139" s="51"/>
      <c r="F139" s="19">
        <v>1690.5919999999999</v>
      </c>
      <c r="G139" s="24">
        <v>1725.516</v>
      </c>
      <c r="H139" s="24">
        <f>'[1]Рабочая табличка'!F108</f>
        <v>1470.08</v>
      </c>
      <c r="I139" s="25">
        <f t="shared" si="29"/>
        <v>1860</v>
      </c>
      <c r="J139" s="26">
        <f t="shared" si="30"/>
        <v>1.020657852397267</v>
      </c>
      <c r="K139" s="24">
        <f t="shared" si="28"/>
        <v>1617</v>
      </c>
      <c r="L139" s="25">
        <v>3079</v>
      </c>
      <c r="M139" s="25">
        <f t="shared" si="19"/>
        <v>3295</v>
      </c>
      <c r="N139" s="45">
        <f t="shared" si="20"/>
        <v>0.07015264696329981</v>
      </c>
      <c r="O139" s="46">
        <f>M139-'[2]Прейскурант НОВЫЙ'!F139</f>
        <v>-0.001160000000254513</v>
      </c>
    </row>
    <row r="140" spans="1:15" ht="27" customHeight="1">
      <c r="A140" s="22">
        <f t="shared" si="31"/>
        <v>8</v>
      </c>
      <c r="B140" s="23" t="s">
        <v>809</v>
      </c>
      <c r="C140" s="49" t="s">
        <v>810</v>
      </c>
      <c r="D140" s="50"/>
      <c r="E140" s="51"/>
      <c r="F140" s="19">
        <v>1592.7615</v>
      </c>
      <c r="G140" s="24">
        <v>2179.272</v>
      </c>
      <c r="H140" s="24">
        <f>'[1]Рабочая табличка'!F109</f>
        <v>1385.01</v>
      </c>
      <c r="I140" s="25">
        <f t="shared" si="29"/>
        <v>1752</v>
      </c>
      <c r="J140" s="26">
        <f t="shared" si="30"/>
        <v>1.3682349805667702</v>
      </c>
      <c r="K140" s="24">
        <f t="shared" si="28"/>
        <v>1524</v>
      </c>
      <c r="L140" s="25">
        <v>2181</v>
      </c>
      <c r="M140" s="25">
        <f t="shared" si="19"/>
        <v>2334</v>
      </c>
      <c r="N140" s="45">
        <f t="shared" si="20"/>
        <v>0.07015130674002745</v>
      </c>
      <c r="O140" s="46">
        <f>M140-'[2]Прейскурант НОВЫЙ'!F140</f>
        <v>0.09468999999990046</v>
      </c>
    </row>
    <row r="141" spans="1:15" ht="12.75">
      <c r="A141" s="48" t="s">
        <v>811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>
        <f t="shared" si="28"/>
        <v>0</v>
      </c>
      <c r="L141" s="48"/>
      <c r="M141" s="48"/>
      <c r="N141" s="45"/>
      <c r="O141" s="46">
        <f>M141-'[2]Прейскурант НОВЫЙ'!F141</f>
        <v>0</v>
      </c>
    </row>
    <row r="142" spans="1:15" ht="12.75">
      <c r="A142" s="22">
        <v>1</v>
      </c>
      <c r="B142" s="23" t="s">
        <v>812</v>
      </c>
      <c r="C142" s="49" t="s">
        <v>813</v>
      </c>
      <c r="D142" s="50"/>
      <c r="E142" s="51"/>
      <c r="F142" s="19">
        <v>1400.0997475739441</v>
      </c>
      <c r="G142" s="24">
        <v>1601.4343171011687</v>
      </c>
      <c r="H142" s="24">
        <f>'[1]Рабочая табличка'!F110</f>
        <v>1120.0797980591553</v>
      </c>
      <c r="I142" s="25">
        <f aca="true" t="shared" si="32" ref="I142:I147">ROUND(F142*1.1,0)</f>
        <v>1540</v>
      </c>
      <c r="J142" s="26">
        <f aca="true" t="shared" si="33" ref="J142:J147">G142/F142</f>
        <v>1.1438001612928592</v>
      </c>
      <c r="K142" s="24">
        <f t="shared" si="28"/>
        <v>1232</v>
      </c>
      <c r="L142" s="25">
        <f aca="true" t="shared" si="34" ref="L142:L147">ROUND(I142*1.12,0)</f>
        <v>1725</v>
      </c>
      <c r="M142" s="25">
        <f t="shared" si="19"/>
        <v>1846</v>
      </c>
      <c r="N142" s="45">
        <f t="shared" si="20"/>
        <v>0.0701449275362318</v>
      </c>
      <c r="O142" s="46">
        <f>M142-'[2]Прейскурант НОВЫЙ'!F142</f>
        <v>-0.20833939440035465</v>
      </c>
    </row>
    <row r="143" spans="1:15" ht="12.75" customHeight="1">
      <c r="A143" s="22">
        <f>A142+1</f>
        <v>2</v>
      </c>
      <c r="B143" s="23" t="s">
        <v>814</v>
      </c>
      <c r="C143" s="49" t="s">
        <v>815</v>
      </c>
      <c r="D143" s="50"/>
      <c r="E143" s="51"/>
      <c r="F143" s="19">
        <v>326.0447507965518</v>
      </c>
      <c r="G143" s="24">
        <v>416.6496857380151</v>
      </c>
      <c r="H143" s="24">
        <f>'[1]Рабочая табличка'!F111</f>
        <v>292.679309512165</v>
      </c>
      <c r="I143" s="25">
        <f t="shared" si="32"/>
        <v>359</v>
      </c>
      <c r="J143" s="26">
        <f t="shared" si="33"/>
        <v>1.277891101513239</v>
      </c>
      <c r="K143" s="24">
        <f t="shared" si="28"/>
        <v>322</v>
      </c>
      <c r="L143" s="25">
        <f t="shared" si="34"/>
        <v>402</v>
      </c>
      <c r="M143" s="25">
        <f t="shared" si="19"/>
        <v>430</v>
      </c>
      <c r="N143" s="45">
        <f t="shared" si="20"/>
        <v>0.06965174129353224</v>
      </c>
      <c r="O143" s="46">
        <f>M143-'[2]Прейскурант НОВЫЙ'!F143</f>
        <v>0.04300036482709402</v>
      </c>
    </row>
    <row r="144" spans="1:15" s="37" customFormat="1" ht="24" customHeight="1">
      <c r="A144" s="22">
        <f>A143+1</f>
        <v>3</v>
      </c>
      <c r="B144" s="23" t="s">
        <v>816</v>
      </c>
      <c r="C144" s="49" t="s">
        <v>817</v>
      </c>
      <c r="D144" s="50"/>
      <c r="E144" s="51"/>
      <c r="F144" s="19">
        <v>1327.1298253770715</v>
      </c>
      <c r="G144" s="24">
        <v>1372.1969259029172</v>
      </c>
      <c r="H144" s="24">
        <f>'[1]Рабочая табличка'!F113</f>
        <v>1010.7614816276248</v>
      </c>
      <c r="I144" s="25">
        <f t="shared" si="32"/>
        <v>1460</v>
      </c>
      <c r="J144" s="26">
        <f t="shared" si="33"/>
        <v>1.033958320929937</v>
      </c>
      <c r="K144" s="24">
        <f t="shared" si="28"/>
        <v>1112</v>
      </c>
      <c r="L144" s="25">
        <f t="shared" si="34"/>
        <v>1635</v>
      </c>
      <c r="M144" s="25">
        <f aca="true" t="shared" si="35" ref="M144:M206">ROUND(L144*1.07,0)</f>
        <v>1749</v>
      </c>
      <c r="N144" s="45">
        <f aca="true" t="shared" si="36" ref="N144:N206">M144/L144-1</f>
        <v>0.06972477064220173</v>
      </c>
      <c r="O144" s="46">
        <f>M144-'[2]Прейскурант НОВЫЙ'!F144</f>
        <v>-0.07461364185951425</v>
      </c>
    </row>
    <row r="145" spans="1:15" s="37" customFormat="1" ht="23.25" customHeight="1">
      <c r="A145" s="22">
        <f>A144+1</f>
        <v>4</v>
      </c>
      <c r="B145" s="23" t="s">
        <v>818</v>
      </c>
      <c r="C145" s="49" t="s">
        <v>819</v>
      </c>
      <c r="D145" s="50"/>
      <c r="E145" s="51"/>
      <c r="F145" s="19">
        <v>1443.5198105882273</v>
      </c>
      <c r="G145" s="24">
        <v>1567.9383456400165</v>
      </c>
      <c r="H145" s="24">
        <f>'[1]Рабочая табличка'!F114</f>
        <v>1160.3856998297647</v>
      </c>
      <c r="I145" s="25">
        <f t="shared" si="32"/>
        <v>1588</v>
      </c>
      <c r="J145" s="26">
        <f t="shared" si="33"/>
        <v>1.0861910824771357</v>
      </c>
      <c r="K145" s="24">
        <f t="shared" si="28"/>
        <v>1276</v>
      </c>
      <c r="L145" s="25">
        <f t="shared" si="34"/>
        <v>1779</v>
      </c>
      <c r="M145" s="25">
        <f t="shared" si="35"/>
        <v>1904</v>
      </c>
      <c r="N145" s="45">
        <f t="shared" si="36"/>
        <v>0.07026419336706025</v>
      </c>
      <c r="O145" s="46">
        <f>M145-'[2]Прейскурант НОВЫЙ'!F145</f>
        <v>0.12693560626667022</v>
      </c>
    </row>
    <row r="146" spans="1:15" ht="12.75">
      <c r="A146" s="22">
        <f>A145+1</f>
        <v>5</v>
      </c>
      <c r="B146" s="23" t="s">
        <v>820</v>
      </c>
      <c r="C146" s="49" t="s">
        <v>821</v>
      </c>
      <c r="D146" s="50"/>
      <c r="E146" s="51"/>
      <c r="F146" s="19">
        <v>2414.3564191744526</v>
      </c>
      <c r="G146" s="24">
        <v>2526.022847365818</v>
      </c>
      <c r="H146" s="24">
        <f>'[1]Рабочая табличка'!F115</f>
        <v>1943.926263425485</v>
      </c>
      <c r="I146" s="25">
        <f t="shared" si="32"/>
        <v>2656</v>
      </c>
      <c r="J146" s="26">
        <f t="shared" si="33"/>
        <v>1.0462510121970923</v>
      </c>
      <c r="K146" s="24">
        <f t="shared" si="28"/>
        <v>2138</v>
      </c>
      <c r="L146" s="25">
        <f t="shared" si="34"/>
        <v>2975</v>
      </c>
      <c r="M146" s="25">
        <f t="shared" si="35"/>
        <v>3183</v>
      </c>
      <c r="N146" s="45">
        <f t="shared" si="36"/>
        <v>0.06991596638655473</v>
      </c>
      <c r="O146" s="46">
        <f>M146-'[2]Прейскурант НОВЫЙ'!F146</f>
        <v>-0.4691409471697625</v>
      </c>
    </row>
    <row r="147" spans="1:15" ht="12.75" customHeight="1">
      <c r="A147" s="22">
        <f>A146+1</f>
        <v>6</v>
      </c>
      <c r="B147" s="23" t="s">
        <v>822</v>
      </c>
      <c r="C147" s="49" t="s">
        <v>823</v>
      </c>
      <c r="D147" s="50"/>
      <c r="E147" s="51"/>
      <c r="F147" s="19">
        <v>4010.9701303395245</v>
      </c>
      <c r="G147" s="24">
        <v>6895.9574420199115</v>
      </c>
      <c r="H147" s="24">
        <f>'[1]Рабочая табличка'!F116</f>
        <v>3327.2253258726873</v>
      </c>
      <c r="I147" s="25">
        <f t="shared" si="32"/>
        <v>4412</v>
      </c>
      <c r="J147" s="26">
        <f t="shared" si="33"/>
        <v>1.7192741950028374</v>
      </c>
      <c r="K147" s="24">
        <f t="shared" si="28"/>
        <v>3660</v>
      </c>
      <c r="L147" s="25">
        <f t="shared" si="34"/>
        <v>4941</v>
      </c>
      <c r="M147" s="25">
        <f t="shared" si="35"/>
        <v>5287</v>
      </c>
      <c r="N147" s="45">
        <f t="shared" si="36"/>
        <v>0.07002631046346885</v>
      </c>
      <c r="O147" s="46">
        <f>M147-'[2]Прейскурант НОВЫЙ'!F147</f>
        <v>0.29164917308571603</v>
      </c>
    </row>
    <row r="148" spans="1:15" ht="12.75">
      <c r="A148" s="48" t="s">
        <v>824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>
        <f t="shared" si="28"/>
        <v>0</v>
      </c>
      <c r="L148" s="48"/>
      <c r="M148" s="48"/>
      <c r="N148" s="45"/>
      <c r="O148" s="46">
        <f>M148-'[2]Прейскурант НОВЫЙ'!F148</f>
        <v>0</v>
      </c>
    </row>
    <row r="149" spans="1:15" ht="23.25" customHeight="1">
      <c r="A149" s="22">
        <v>1</v>
      </c>
      <c r="B149" s="23" t="s">
        <v>825</v>
      </c>
      <c r="C149" s="49" t="s">
        <v>826</v>
      </c>
      <c r="D149" s="50"/>
      <c r="E149" s="51"/>
      <c r="F149" s="19">
        <v>300.3098767491833</v>
      </c>
      <c r="G149" s="24">
        <v>390.43017389682774</v>
      </c>
      <c r="H149" s="24">
        <f>'[1]Рабочая табличка'!F117</f>
        <v>240.4402536022284</v>
      </c>
      <c r="I149" s="25">
        <f>ROUND(F149*1.1,0)</f>
        <v>330</v>
      </c>
      <c r="J149" s="26">
        <f>G149/F149</f>
        <v>1.3000910197266415</v>
      </c>
      <c r="K149" s="24">
        <f t="shared" si="28"/>
        <v>264</v>
      </c>
      <c r="L149" s="25">
        <f>ROUND(I149*1.12,0)</f>
        <v>370</v>
      </c>
      <c r="M149" s="25">
        <f t="shared" si="35"/>
        <v>396</v>
      </c>
      <c r="N149" s="45">
        <f t="shared" si="36"/>
        <v>0.07027027027027022</v>
      </c>
      <c r="O149" s="46">
        <f>M149-'[2]Прейскурант НОВЫЙ'!F149</f>
        <v>0.47689245084694676</v>
      </c>
    </row>
    <row r="150" spans="1:15" ht="12.75" customHeight="1">
      <c r="A150" s="22">
        <f>A149+1</f>
        <v>2</v>
      </c>
      <c r="B150" s="23" t="s">
        <v>827</v>
      </c>
      <c r="C150" s="49" t="s">
        <v>828</v>
      </c>
      <c r="D150" s="50"/>
      <c r="E150" s="51"/>
      <c r="F150" s="19">
        <v>608.2385292654916</v>
      </c>
      <c r="G150" s="24">
        <v>781.7976290047224</v>
      </c>
      <c r="H150" s="24">
        <f>'[1]Рабочая табличка'!F118</f>
        <v>590.5228439470792</v>
      </c>
      <c r="I150" s="25">
        <f>ROUND(F150*1.1,0)</f>
        <v>669</v>
      </c>
      <c r="J150" s="26">
        <f>G150/F150</f>
        <v>1.285347098857451</v>
      </c>
      <c r="K150" s="24">
        <f t="shared" si="28"/>
        <v>650</v>
      </c>
      <c r="L150" s="25">
        <f>ROUND(I150*1.12,0)</f>
        <v>749</v>
      </c>
      <c r="M150" s="25">
        <f t="shared" si="35"/>
        <v>801</v>
      </c>
      <c r="N150" s="45">
        <f t="shared" si="36"/>
        <v>0.06942590120160208</v>
      </c>
      <c r="O150" s="46">
        <f>M150-'[2]Прейскурант НОВЫЙ'!F150</f>
        <v>-0.17384385690411364</v>
      </c>
    </row>
    <row r="151" spans="1:15" ht="12.75" customHeight="1">
      <c r="A151" s="22">
        <f>A150+1</f>
        <v>3</v>
      </c>
      <c r="B151" s="23" t="s">
        <v>829</v>
      </c>
      <c r="C151" s="49" t="s">
        <v>830</v>
      </c>
      <c r="D151" s="50"/>
      <c r="E151" s="51"/>
      <c r="F151" s="19">
        <v>1049.595624775767</v>
      </c>
      <c r="G151" s="24">
        <v>1343.6001662468</v>
      </c>
      <c r="H151" s="24">
        <f>'[1]Рабочая табличка'!F119</f>
        <v>991.119570137646</v>
      </c>
      <c r="I151" s="25">
        <f>ROUND(F151*1.1,0)</f>
        <v>1155</v>
      </c>
      <c r="J151" s="26">
        <f>G151/F151</f>
        <v>1.2801122018147164</v>
      </c>
      <c r="K151" s="24">
        <f t="shared" si="28"/>
        <v>1090</v>
      </c>
      <c r="L151" s="25">
        <f>ROUND(I151*1.12,0)</f>
        <v>1294</v>
      </c>
      <c r="M151" s="25">
        <f t="shared" si="35"/>
        <v>1385</v>
      </c>
      <c r="N151" s="45">
        <f t="shared" si="36"/>
        <v>0.07032457496136013</v>
      </c>
      <c r="O151" s="46">
        <f>M151-'[2]Прейскурант НОВЫЙ'!F151</f>
        <v>-0.0914543568346744</v>
      </c>
    </row>
    <row r="152" spans="1:15" ht="12.75" customHeight="1">
      <c r="A152" s="22">
        <f>A151+1</f>
        <v>4</v>
      </c>
      <c r="B152" s="23" t="s">
        <v>831</v>
      </c>
      <c r="C152" s="49" t="s">
        <v>832</v>
      </c>
      <c r="D152" s="50"/>
      <c r="E152" s="51"/>
      <c r="F152" s="19">
        <v>112.09147005444783</v>
      </c>
      <c r="G152" s="24">
        <v>156.77940169045476</v>
      </c>
      <c r="H152" s="24">
        <f>'[1]Рабочая табличка'!F120</f>
        <v>109.89359809259591</v>
      </c>
      <c r="I152" s="25">
        <f>ROUND(F152*1.1,0)</f>
        <v>123</v>
      </c>
      <c r="J152" s="26">
        <f>G152/F152</f>
        <v>1.3986737939497091</v>
      </c>
      <c r="K152" s="24">
        <f t="shared" si="28"/>
        <v>121</v>
      </c>
      <c r="L152" s="25">
        <f>ROUND(I152*1.12,0)</f>
        <v>138</v>
      </c>
      <c r="M152" s="25">
        <f t="shared" si="35"/>
        <v>148</v>
      </c>
      <c r="N152" s="45">
        <f t="shared" si="36"/>
        <v>0.07246376811594213</v>
      </c>
      <c r="O152" s="46">
        <f>M152-'[2]Прейскурант НОВЫЙ'!F152</f>
        <v>-0.08358951958135208</v>
      </c>
    </row>
    <row r="153" spans="1:15" ht="12.75">
      <c r="A153" s="48" t="s">
        <v>833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>
        <f t="shared" si="28"/>
        <v>0</v>
      </c>
      <c r="L153" s="48"/>
      <c r="M153" s="48"/>
      <c r="N153" s="45"/>
      <c r="O153" s="46">
        <f>M153-'[2]Прейскурант НОВЫЙ'!F153</f>
        <v>0</v>
      </c>
    </row>
    <row r="154" spans="1:15" ht="12.75" customHeight="1">
      <c r="A154" s="22">
        <v>1</v>
      </c>
      <c r="B154" s="23" t="s">
        <v>834</v>
      </c>
      <c r="C154" s="49" t="s">
        <v>835</v>
      </c>
      <c r="D154" s="50"/>
      <c r="E154" s="51"/>
      <c r="F154" s="19">
        <v>3167.7247314192505</v>
      </c>
      <c r="G154" s="24">
        <v>4449.0237010541005</v>
      </c>
      <c r="H154" s="24">
        <f>'[1]Рабочая табличка'!F121</f>
        <v>2927.6568682248158</v>
      </c>
      <c r="I154" s="25">
        <f aca="true" t="shared" si="37" ref="I154:I180">ROUND(F154*1.1,0)</f>
        <v>3484</v>
      </c>
      <c r="J154" s="26">
        <f aca="true" t="shared" si="38" ref="J154:J180">G154/F154</f>
        <v>1.4044855782215595</v>
      </c>
      <c r="K154" s="24">
        <f t="shared" si="28"/>
        <v>3220</v>
      </c>
      <c r="L154" s="25">
        <f>ROUND(I154*1.12,0)</f>
        <v>3902</v>
      </c>
      <c r="M154" s="25">
        <f t="shared" si="35"/>
        <v>4175</v>
      </c>
      <c r="N154" s="45">
        <f t="shared" si="36"/>
        <v>0.06996412096360838</v>
      </c>
      <c r="O154" s="46">
        <f>M154-'[2]Прейскурант НОВЫЙ'!F154</f>
        <v>-0.11607846004972089</v>
      </c>
    </row>
    <row r="155" spans="1:15" ht="12.75" customHeight="1">
      <c r="A155" s="22">
        <f aca="true" t="shared" si="39" ref="A155:A180">A154+1</f>
        <v>2</v>
      </c>
      <c r="B155" s="23" t="s">
        <v>836</v>
      </c>
      <c r="C155" s="49" t="s">
        <v>837</v>
      </c>
      <c r="D155" s="50"/>
      <c r="E155" s="51"/>
      <c r="F155" s="19">
        <v>484.97892159013617</v>
      </c>
      <c r="G155" s="24">
        <v>805.3766538768471</v>
      </c>
      <c r="H155" s="24">
        <f>'[1]Рабочая табличка'!F122</f>
        <v>454.1001138484421</v>
      </c>
      <c r="I155" s="25">
        <f t="shared" si="37"/>
        <v>533</v>
      </c>
      <c r="J155" s="26">
        <f t="shared" si="38"/>
        <v>1.6606425929526982</v>
      </c>
      <c r="K155" s="24">
        <f t="shared" si="28"/>
        <v>500</v>
      </c>
      <c r="L155" s="25">
        <f>ROUND(I155*1.12,0)</f>
        <v>597</v>
      </c>
      <c r="M155" s="25">
        <f t="shared" si="35"/>
        <v>639</v>
      </c>
      <c r="N155" s="45">
        <f t="shared" si="36"/>
        <v>0.07035175879396993</v>
      </c>
      <c r="O155" s="46">
        <f>M155-'[2]Прейскурант НОВЫЙ'!F155</f>
        <v>-0.0854822501023591</v>
      </c>
    </row>
    <row r="156" spans="1:15" ht="12.75" customHeight="1">
      <c r="A156" s="22">
        <f t="shared" si="39"/>
        <v>3</v>
      </c>
      <c r="B156" s="23" t="s">
        <v>838</v>
      </c>
      <c r="C156" s="49" t="s">
        <v>839</v>
      </c>
      <c r="D156" s="50"/>
      <c r="E156" s="51"/>
      <c r="F156" s="19">
        <v>3260.9370251334954</v>
      </c>
      <c r="G156" s="24">
        <v>4550.592032733331</v>
      </c>
      <c r="H156" s="24">
        <f>'[1]Рабочая табличка'!F123</f>
        <v>2998.5627817319496</v>
      </c>
      <c r="I156" s="25">
        <f t="shared" si="37"/>
        <v>3587</v>
      </c>
      <c r="J156" s="26">
        <f t="shared" si="38"/>
        <v>1.3954860206314594</v>
      </c>
      <c r="K156" s="24">
        <f t="shared" si="28"/>
        <v>3298</v>
      </c>
      <c r="L156" s="25">
        <f>ROUND(I156*1.12,0)</f>
        <v>4017</v>
      </c>
      <c r="M156" s="25">
        <f>ROUND(L156*1.07,0)</f>
        <v>4298</v>
      </c>
      <c r="N156" s="45">
        <f t="shared" si="36"/>
        <v>0.0699527010206622</v>
      </c>
      <c r="O156" s="46">
        <f>M156-'[2]Прейскурант НОВЫЙ'!F156</f>
        <v>0.24510850222668523</v>
      </c>
    </row>
    <row r="157" spans="1:15" ht="12.75">
      <c r="A157" s="22">
        <f t="shared" si="39"/>
        <v>4</v>
      </c>
      <c r="B157" s="27" t="s">
        <v>840</v>
      </c>
      <c r="C157" s="49" t="s">
        <v>841</v>
      </c>
      <c r="D157" s="50"/>
      <c r="E157" s="51"/>
      <c r="F157" s="19">
        <v>3260.9370251334954</v>
      </c>
      <c r="G157" s="24">
        <v>4550.592032733331</v>
      </c>
      <c r="H157" s="24">
        <f>'[1]Рабочая табличка'!F124</f>
        <v>2998.5627817319496</v>
      </c>
      <c r="I157" s="25">
        <f t="shared" si="37"/>
        <v>3587</v>
      </c>
      <c r="J157" s="26">
        <f t="shared" si="38"/>
        <v>1.3954860206314594</v>
      </c>
      <c r="K157" s="24">
        <f t="shared" si="28"/>
        <v>3298</v>
      </c>
      <c r="L157" s="25">
        <v>3587</v>
      </c>
      <c r="M157" s="25">
        <f t="shared" si="35"/>
        <v>3838</v>
      </c>
      <c r="N157" s="45">
        <f t="shared" si="36"/>
        <v>0.0699749093950377</v>
      </c>
      <c r="O157" s="46">
        <f>M157-'[2]Прейскурант НОВЫЙ'!F157</f>
        <v>0.20861151486860763</v>
      </c>
    </row>
    <row r="158" spans="1:15" ht="12.75">
      <c r="A158" s="22">
        <f t="shared" si="39"/>
        <v>5</v>
      </c>
      <c r="B158" s="23" t="s">
        <v>842</v>
      </c>
      <c r="C158" s="49" t="s">
        <v>843</v>
      </c>
      <c r="D158" s="50"/>
      <c r="E158" s="51"/>
      <c r="F158" s="19">
        <v>4224.699678002521</v>
      </c>
      <c r="G158" s="24">
        <v>5603.79693472509</v>
      </c>
      <c r="H158" s="24">
        <f>'[1]Рабочая табличка'!F125</f>
        <v>3739.996173869087</v>
      </c>
      <c r="I158" s="25">
        <f t="shared" si="37"/>
        <v>4647</v>
      </c>
      <c r="J158" s="26">
        <f t="shared" si="38"/>
        <v>1.3264367557067678</v>
      </c>
      <c r="K158" s="24">
        <f t="shared" si="28"/>
        <v>4114</v>
      </c>
      <c r="L158" s="25">
        <f>ROUND(I158*1.12,0)</f>
        <v>5205</v>
      </c>
      <c r="M158" s="25">
        <f t="shared" si="35"/>
        <v>5569</v>
      </c>
      <c r="N158" s="45">
        <f t="shared" si="36"/>
        <v>0.06993275696445722</v>
      </c>
      <c r="O158" s="46">
        <f>M158-'[2]Прейскурант НОВЫЙ'!F158</f>
        <v>0.3910740879109653</v>
      </c>
    </row>
    <row r="159" spans="1:15" ht="12.75">
      <c r="A159" s="22">
        <f t="shared" si="39"/>
        <v>6</v>
      </c>
      <c r="B159" s="23" t="s">
        <v>844</v>
      </c>
      <c r="C159" s="49" t="s">
        <v>845</v>
      </c>
      <c r="D159" s="50"/>
      <c r="E159" s="51"/>
      <c r="F159" s="19">
        <v>3501.865849391207</v>
      </c>
      <c r="G159" s="24">
        <v>4704.872594872811</v>
      </c>
      <c r="H159" s="24">
        <f>'[1]Рабочая табличка'!F126</f>
        <v>3239.1093027519673</v>
      </c>
      <c r="I159" s="25">
        <f t="shared" si="37"/>
        <v>3852</v>
      </c>
      <c r="J159" s="26">
        <f t="shared" si="38"/>
        <v>1.3435330755719108</v>
      </c>
      <c r="K159" s="24">
        <f t="shared" si="28"/>
        <v>3563</v>
      </c>
      <c r="L159" s="25">
        <f>ROUND(I159*1.12,0)</f>
        <v>4314</v>
      </c>
      <c r="M159" s="25">
        <f t="shared" si="35"/>
        <v>4616</v>
      </c>
      <c r="N159" s="45">
        <f t="shared" si="36"/>
        <v>0.07000463606861373</v>
      </c>
      <c r="O159" s="46">
        <f>M159-'[2]Прейскурант НОВЫЙ'!F159</f>
        <v>0.45269135809849104</v>
      </c>
    </row>
    <row r="160" spans="1:15" ht="12.75" customHeight="1">
      <c r="A160" s="22">
        <f t="shared" si="39"/>
        <v>7</v>
      </c>
      <c r="B160" s="23" t="s">
        <v>846</v>
      </c>
      <c r="C160" s="49" t="s">
        <v>847</v>
      </c>
      <c r="D160" s="50"/>
      <c r="E160" s="51"/>
      <c r="F160" s="19">
        <v>3537.9122438134514</v>
      </c>
      <c r="G160" s="24">
        <v>4746.276364412561</v>
      </c>
      <c r="H160" s="24">
        <f>'[1]Рабочая табличка'!F127</f>
        <v>3266.4686952390834</v>
      </c>
      <c r="I160" s="25">
        <f t="shared" si="37"/>
        <v>3892</v>
      </c>
      <c r="J160" s="26">
        <f t="shared" si="38"/>
        <v>1.3415472282310303</v>
      </c>
      <c r="K160" s="24">
        <f t="shared" si="28"/>
        <v>3593</v>
      </c>
      <c r="L160" s="25">
        <v>3892</v>
      </c>
      <c r="M160" s="25">
        <f t="shared" si="35"/>
        <v>4164</v>
      </c>
      <c r="N160" s="45">
        <f t="shared" si="36"/>
        <v>0.06988694758478942</v>
      </c>
      <c r="O160" s="46">
        <f>M160-'[2]Прейскурант НОВЫЙ'!F160</f>
        <v>0.29288313913912134</v>
      </c>
    </row>
    <row r="161" spans="1:15" ht="12.75">
      <c r="A161" s="22">
        <f t="shared" si="39"/>
        <v>8</v>
      </c>
      <c r="B161" s="23" t="s">
        <v>848</v>
      </c>
      <c r="C161" s="49" t="s">
        <v>849</v>
      </c>
      <c r="D161" s="50"/>
      <c r="E161" s="51"/>
      <c r="F161" s="19">
        <v>3167.7247314192505</v>
      </c>
      <c r="G161" s="24">
        <v>4449.0237010541005</v>
      </c>
      <c r="H161" s="24">
        <f>'[1]Рабочая табличка'!F128</f>
        <v>2927.6568682248158</v>
      </c>
      <c r="I161" s="25">
        <f t="shared" si="37"/>
        <v>3484</v>
      </c>
      <c r="J161" s="26">
        <f t="shared" si="38"/>
        <v>1.4044855782215595</v>
      </c>
      <c r="K161" s="24">
        <f t="shared" si="28"/>
        <v>3220</v>
      </c>
      <c r="L161" s="25">
        <f aca="true" t="shared" si="40" ref="L161:L170">ROUND(I161*1.12,0)</f>
        <v>3902</v>
      </c>
      <c r="M161" s="25">
        <f t="shared" si="35"/>
        <v>4175</v>
      </c>
      <c r="N161" s="45">
        <f t="shared" si="36"/>
        <v>0.06996412096360838</v>
      </c>
      <c r="O161" s="46">
        <f>M161-'[2]Прейскурант НОВЫЙ'!F161</f>
        <v>-0.11607846004972089</v>
      </c>
    </row>
    <row r="162" spans="1:15" ht="12.75" customHeight="1">
      <c r="A162" s="22">
        <f t="shared" si="39"/>
        <v>9</v>
      </c>
      <c r="B162" s="23" t="s">
        <v>850</v>
      </c>
      <c r="C162" s="49" t="s">
        <v>851</v>
      </c>
      <c r="D162" s="50"/>
      <c r="E162" s="51"/>
      <c r="F162" s="19">
        <v>1313.982344431558</v>
      </c>
      <c r="G162" s="24">
        <v>1851.0986367052992</v>
      </c>
      <c r="H162" s="24">
        <f>'[1]Рабочая табличка'!F129</f>
        <v>1210.374304008436</v>
      </c>
      <c r="I162" s="25">
        <f t="shared" si="37"/>
        <v>1445</v>
      </c>
      <c r="J162" s="26">
        <f t="shared" si="38"/>
        <v>1.4087697940158421</v>
      </c>
      <c r="K162" s="24">
        <f t="shared" si="28"/>
        <v>1331</v>
      </c>
      <c r="L162" s="25">
        <f t="shared" si="40"/>
        <v>1618</v>
      </c>
      <c r="M162" s="25">
        <f t="shared" si="35"/>
        <v>1731</v>
      </c>
      <c r="N162" s="45">
        <f t="shared" si="36"/>
        <v>0.06983930778739178</v>
      </c>
      <c r="O162" s="46">
        <f>M162-'[2]Прейскурант НОВЫЙ'!F162</f>
        <v>-0.0003265719553837698</v>
      </c>
    </row>
    <row r="163" spans="1:15" ht="12.75" customHeight="1">
      <c r="A163" s="22">
        <f t="shared" si="39"/>
        <v>10</v>
      </c>
      <c r="B163" s="23" t="s">
        <v>852</v>
      </c>
      <c r="C163" s="49" t="s">
        <v>853</v>
      </c>
      <c r="D163" s="50"/>
      <c r="E163" s="51"/>
      <c r="F163" s="19">
        <v>5485.790745085813</v>
      </c>
      <c r="G163" s="24">
        <v>6975.483067499948</v>
      </c>
      <c r="H163" s="24">
        <f>'[1]Рабочая табличка'!F130</f>
        <v>4691.115738913813</v>
      </c>
      <c r="I163" s="25">
        <f t="shared" si="37"/>
        <v>6034</v>
      </c>
      <c r="J163" s="26">
        <f t="shared" si="38"/>
        <v>1.2715547113692964</v>
      </c>
      <c r="K163" s="24">
        <f t="shared" si="28"/>
        <v>5160</v>
      </c>
      <c r="L163" s="25">
        <f t="shared" si="40"/>
        <v>6758</v>
      </c>
      <c r="M163" s="25">
        <f t="shared" si="35"/>
        <v>7231</v>
      </c>
      <c r="N163" s="45">
        <f t="shared" si="36"/>
        <v>0.06999112163361931</v>
      </c>
      <c r="O163" s="46">
        <f>M163-'[2]Прейскурант НОВЫЙ'!F163</f>
        <v>0.058914899719638925</v>
      </c>
    </row>
    <row r="164" spans="1:15" ht="12.75">
      <c r="A164" s="22">
        <f t="shared" si="39"/>
        <v>11</v>
      </c>
      <c r="B164" s="23" t="s">
        <v>854</v>
      </c>
      <c r="C164" s="49" t="s">
        <v>855</v>
      </c>
      <c r="D164" s="50"/>
      <c r="E164" s="51"/>
      <c r="F164" s="19">
        <v>6058.002601761517</v>
      </c>
      <c r="G164" s="24">
        <v>7628.724029230189</v>
      </c>
      <c r="H164" s="24">
        <f>'[1]Рабочая табличка'!F131</f>
        <v>5160.595659037527</v>
      </c>
      <c r="I164" s="25">
        <f t="shared" si="37"/>
        <v>6664</v>
      </c>
      <c r="J164" s="26">
        <f t="shared" si="38"/>
        <v>1.2592804148040389</v>
      </c>
      <c r="K164" s="24">
        <f t="shared" si="28"/>
        <v>5677</v>
      </c>
      <c r="L164" s="25">
        <f t="shared" si="40"/>
        <v>7464</v>
      </c>
      <c r="M164" s="25">
        <f t="shared" si="35"/>
        <v>7986</v>
      </c>
      <c r="N164" s="45">
        <f t="shared" si="36"/>
        <v>0.069935691318328</v>
      </c>
      <c r="O164" s="46">
        <f>M164-'[2]Прейскурант НОВЫЙ'!F164</f>
        <v>0.07409278386694496</v>
      </c>
    </row>
    <row r="165" spans="1:15" ht="12.75" customHeight="1">
      <c r="A165" s="22">
        <f t="shared" si="39"/>
        <v>12</v>
      </c>
      <c r="B165" s="23" t="s">
        <v>856</v>
      </c>
      <c r="C165" s="49" t="s">
        <v>857</v>
      </c>
      <c r="D165" s="50"/>
      <c r="E165" s="51"/>
      <c r="F165" s="19">
        <v>5957.9883405900555</v>
      </c>
      <c r="G165" s="24">
        <v>7405.813780672271</v>
      </c>
      <c r="H165" s="24">
        <f>'[1]Рабочая табличка'!F132</f>
        <v>5126.209574957458</v>
      </c>
      <c r="I165" s="25">
        <f t="shared" si="37"/>
        <v>6554</v>
      </c>
      <c r="J165" s="26">
        <f t="shared" si="38"/>
        <v>1.243005752498473</v>
      </c>
      <c r="K165" s="24">
        <f t="shared" si="28"/>
        <v>5639</v>
      </c>
      <c r="L165" s="25">
        <f t="shared" si="40"/>
        <v>7340</v>
      </c>
      <c r="M165" s="25">
        <f t="shared" si="35"/>
        <v>7854</v>
      </c>
      <c r="N165" s="45">
        <f t="shared" si="36"/>
        <v>0.07002724795640325</v>
      </c>
      <c r="O165" s="46">
        <f>M165-'[2]Прейскурант НОВЫЙ'!F165</f>
        <v>0.2407176846118091</v>
      </c>
    </row>
    <row r="166" spans="1:15" ht="12.75" customHeight="1">
      <c r="A166" s="22">
        <f t="shared" si="39"/>
        <v>13</v>
      </c>
      <c r="B166" s="23" t="s">
        <v>858</v>
      </c>
      <c r="C166" s="49" t="s">
        <v>859</v>
      </c>
      <c r="D166" s="50"/>
      <c r="E166" s="51"/>
      <c r="F166" s="19">
        <v>3630.996826823709</v>
      </c>
      <c r="G166" s="24">
        <v>4847.844696091791</v>
      </c>
      <c r="H166" s="24">
        <f>'[1]Рабочая табличка'!F133</f>
        <v>3337.374608746217</v>
      </c>
      <c r="I166" s="25">
        <f t="shared" si="37"/>
        <v>3994</v>
      </c>
      <c r="J166" s="26">
        <f t="shared" si="38"/>
        <v>1.3351277699497592</v>
      </c>
      <c r="K166" s="24">
        <f t="shared" si="28"/>
        <v>3671</v>
      </c>
      <c r="L166" s="25">
        <f t="shared" si="40"/>
        <v>4473</v>
      </c>
      <c r="M166" s="25">
        <f t="shared" si="35"/>
        <v>4786</v>
      </c>
      <c r="N166" s="45">
        <f t="shared" si="36"/>
        <v>0.06997540800357704</v>
      </c>
      <c r="O166" s="46">
        <f>M166-'[2]Прейскурант НОВЫЙ'!F166</f>
        <v>0.16224056704686518</v>
      </c>
    </row>
    <row r="167" spans="1:15" ht="12.75" customHeight="1">
      <c r="A167" s="22">
        <f t="shared" si="39"/>
        <v>14</v>
      </c>
      <c r="B167" s="23" t="s">
        <v>860</v>
      </c>
      <c r="C167" s="49" t="s">
        <v>861</v>
      </c>
      <c r="D167" s="50"/>
      <c r="E167" s="51"/>
      <c r="F167" s="19">
        <v>6183.971615399083</v>
      </c>
      <c r="G167" s="24">
        <v>7646.472029230191</v>
      </c>
      <c r="H167" s="24">
        <f>'[1]Рабочая табличка'!F134</f>
        <v>5300.395659037527</v>
      </c>
      <c r="I167" s="25">
        <f t="shared" si="37"/>
        <v>6802</v>
      </c>
      <c r="J167" s="26">
        <f t="shared" si="38"/>
        <v>1.236498565127506</v>
      </c>
      <c r="K167" s="24">
        <f t="shared" si="28"/>
        <v>5830</v>
      </c>
      <c r="L167" s="25">
        <f t="shared" si="40"/>
        <v>7618</v>
      </c>
      <c r="M167" s="25">
        <f t="shared" si="35"/>
        <v>8151</v>
      </c>
      <c r="N167" s="45">
        <f t="shared" si="36"/>
        <v>0.06996587030716728</v>
      </c>
      <c r="O167" s="46">
        <f>M167-'[2]Прейскурант НОВЫЙ'!F167</f>
        <v>0.22695213224324107</v>
      </c>
    </row>
    <row r="168" spans="1:15" ht="12.75" customHeight="1">
      <c r="A168" s="22">
        <f t="shared" si="39"/>
        <v>15</v>
      </c>
      <c r="B168" s="23" t="s">
        <v>862</v>
      </c>
      <c r="C168" s="49" t="s">
        <v>863</v>
      </c>
      <c r="D168" s="50"/>
      <c r="E168" s="51"/>
      <c r="F168" s="19">
        <v>4962.8633933403835</v>
      </c>
      <c r="G168" s="24">
        <v>6434.37592815893</v>
      </c>
      <c r="H168" s="24">
        <f>'[1]Рабочая табличка'!F135</f>
        <v>4320.793481926156</v>
      </c>
      <c r="I168" s="25">
        <f t="shared" si="37"/>
        <v>5459</v>
      </c>
      <c r="J168" s="26">
        <f t="shared" si="38"/>
        <v>1.2965047429661583</v>
      </c>
      <c r="K168" s="24">
        <f t="shared" si="28"/>
        <v>4753</v>
      </c>
      <c r="L168" s="25">
        <f t="shared" si="40"/>
        <v>6114</v>
      </c>
      <c r="M168" s="25">
        <f t="shared" si="35"/>
        <v>6542</v>
      </c>
      <c r="N168" s="45">
        <f t="shared" si="36"/>
        <v>0.07000327118089622</v>
      </c>
      <c r="O168" s="46">
        <f>M168-'[2]Прейскурант НОВЫЙ'!F168</f>
        <v>-0.0060599750040637446</v>
      </c>
    </row>
    <row r="169" spans="1:15" ht="12.75">
      <c r="A169" s="22">
        <f t="shared" si="39"/>
        <v>16</v>
      </c>
      <c r="B169" s="23" t="s">
        <v>864</v>
      </c>
      <c r="C169" s="49" t="s">
        <v>865</v>
      </c>
      <c r="D169" s="50"/>
      <c r="E169" s="51"/>
      <c r="F169" s="19">
        <v>4891.679158903797</v>
      </c>
      <c r="G169" s="24">
        <v>6333.53604907943</v>
      </c>
      <c r="H169" s="24">
        <f>'[1]Рабочая табличка'!F136</f>
        <v>4252.524696951923</v>
      </c>
      <c r="I169" s="25">
        <f t="shared" si="37"/>
        <v>5381</v>
      </c>
      <c r="J169" s="26">
        <f t="shared" si="38"/>
        <v>1.2947570442250238</v>
      </c>
      <c r="K169" s="24">
        <f t="shared" si="28"/>
        <v>4678</v>
      </c>
      <c r="L169" s="25">
        <f t="shared" si="40"/>
        <v>6027</v>
      </c>
      <c r="M169" s="25">
        <f t="shared" si="35"/>
        <v>6449</v>
      </c>
      <c r="N169" s="45">
        <f t="shared" si="36"/>
        <v>0.07001825120292016</v>
      </c>
      <c r="O169" s="46">
        <f>M169-'[2]Прейскурант НОВЫЙ'!F169</f>
        <v>-0.399804984520415</v>
      </c>
    </row>
    <row r="170" spans="1:15" ht="12.75">
      <c r="A170" s="22">
        <f t="shared" si="39"/>
        <v>17</v>
      </c>
      <c r="B170" s="23" t="s">
        <v>866</v>
      </c>
      <c r="C170" s="49" t="s">
        <v>867</v>
      </c>
      <c r="D170" s="50"/>
      <c r="E170" s="51"/>
      <c r="F170" s="19">
        <v>705.1347242065315</v>
      </c>
      <c r="G170" s="24">
        <v>966.8887508313087</v>
      </c>
      <c r="H170" s="24">
        <f>'[1]Рабочая табличка'!F137</f>
        <v>671.5568801966966</v>
      </c>
      <c r="I170" s="25">
        <f t="shared" si="37"/>
        <v>776</v>
      </c>
      <c r="J170" s="26">
        <f t="shared" si="38"/>
        <v>1.3712113694575483</v>
      </c>
      <c r="K170" s="24">
        <f t="shared" si="28"/>
        <v>739</v>
      </c>
      <c r="L170" s="25">
        <f t="shared" si="40"/>
        <v>869</v>
      </c>
      <c r="M170" s="25">
        <f t="shared" si="35"/>
        <v>930</v>
      </c>
      <c r="N170" s="45">
        <f t="shared" si="36"/>
        <v>0.07019562715765248</v>
      </c>
      <c r="O170" s="46">
        <f>M170-'[2]Прейскурант НОВЫЙ'!F170</f>
        <v>-0.12776052901972434</v>
      </c>
    </row>
    <row r="171" spans="1:15" ht="12.75">
      <c r="A171" s="22">
        <f t="shared" si="39"/>
        <v>18</v>
      </c>
      <c r="B171" s="23" t="s">
        <v>868</v>
      </c>
      <c r="C171" s="49" t="s">
        <v>869</v>
      </c>
      <c r="D171" s="50"/>
      <c r="E171" s="51"/>
      <c r="F171" s="19">
        <v>3373.9486473870006</v>
      </c>
      <c r="G171" s="24">
        <v>4670.92115701229</v>
      </c>
      <c r="H171" s="24">
        <f>'[1]Рабочая табличка'!F138</f>
        <v>3085.655823771984</v>
      </c>
      <c r="I171" s="25">
        <f t="shared" si="37"/>
        <v>3711</v>
      </c>
      <c r="J171" s="26">
        <f t="shared" si="38"/>
        <v>1.3844078986293247</v>
      </c>
      <c r="K171" s="24">
        <f t="shared" si="28"/>
        <v>3394</v>
      </c>
      <c r="L171" s="25">
        <v>3711</v>
      </c>
      <c r="M171" s="25">
        <f t="shared" si="35"/>
        <v>3971</v>
      </c>
      <c r="N171" s="45">
        <f t="shared" si="36"/>
        <v>0.07006197790353008</v>
      </c>
      <c r="O171" s="46">
        <f>M171-'[2]Прейскурант НОВЫЙ'!F171</f>
        <v>-0.15337735645380235</v>
      </c>
    </row>
    <row r="172" spans="1:15" ht="24.75" customHeight="1">
      <c r="A172" s="22">
        <f t="shared" si="39"/>
        <v>19</v>
      </c>
      <c r="B172" s="23" t="s">
        <v>870</v>
      </c>
      <c r="C172" s="49" t="s">
        <v>871</v>
      </c>
      <c r="D172" s="50"/>
      <c r="E172" s="51"/>
      <c r="F172" s="19">
        <v>6243.982282160088</v>
      </c>
      <c r="G172" s="24">
        <v>7846.064600348733</v>
      </c>
      <c r="H172" s="24">
        <f>'[1]Рабочая табличка'!F139</f>
        <v>5289.896541868658</v>
      </c>
      <c r="I172" s="25">
        <f t="shared" si="37"/>
        <v>6868</v>
      </c>
      <c r="J172" s="26">
        <f t="shared" si="38"/>
        <v>1.2565802152844048</v>
      </c>
      <c r="K172" s="24">
        <f t="shared" si="28"/>
        <v>5819</v>
      </c>
      <c r="L172" s="25">
        <v>6868</v>
      </c>
      <c r="M172" s="25">
        <f t="shared" si="35"/>
        <v>7349</v>
      </c>
      <c r="N172" s="45">
        <f t="shared" si="36"/>
        <v>0.07003494467093763</v>
      </c>
      <c r="O172" s="46">
        <f>M172-'[2]Прейскурант НОВЫЙ'!F172</f>
        <v>0.15477187985561613</v>
      </c>
    </row>
    <row r="173" spans="1:15" ht="12.75">
      <c r="A173" s="22">
        <f t="shared" si="39"/>
        <v>20</v>
      </c>
      <c r="B173" s="23" t="s">
        <v>872</v>
      </c>
      <c r="C173" s="49" t="s">
        <v>873</v>
      </c>
      <c r="D173" s="50"/>
      <c r="E173" s="51"/>
      <c r="F173" s="19">
        <v>3855.92918313412</v>
      </c>
      <c r="G173" s="24">
        <v>5197.52360800817</v>
      </c>
      <c r="H173" s="24">
        <f>'[1]Рабочая табличка'!F140</f>
        <v>3456.3725198405523</v>
      </c>
      <c r="I173" s="25">
        <f t="shared" si="37"/>
        <v>4242</v>
      </c>
      <c r="J173" s="26">
        <f t="shared" si="38"/>
        <v>1.3479302552396968</v>
      </c>
      <c r="K173" s="24">
        <f t="shared" si="28"/>
        <v>3802</v>
      </c>
      <c r="L173" s="25">
        <f>ROUND(I173*1.12,0)</f>
        <v>4751</v>
      </c>
      <c r="M173" s="25">
        <f t="shared" si="35"/>
        <v>5084</v>
      </c>
      <c r="N173" s="45">
        <f t="shared" si="36"/>
        <v>0.07009050726162913</v>
      </c>
      <c r="O173" s="46">
        <f>M173-'[2]Прейскурант НОВЫЙ'!F173</f>
        <v>0.25194865980029135</v>
      </c>
    </row>
    <row r="174" spans="1:15" ht="12.75">
      <c r="A174" s="22">
        <f t="shared" si="39"/>
        <v>21</v>
      </c>
      <c r="B174" s="23" t="s">
        <v>874</v>
      </c>
      <c r="C174" s="49" t="s">
        <v>875</v>
      </c>
      <c r="D174" s="50"/>
      <c r="E174" s="51"/>
      <c r="F174" s="19">
        <v>3444.9972265438173</v>
      </c>
      <c r="G174" s="24">
        <v>4753.728696091791</v>
      </c>
      <c r="H174" s="24">
        <f>'[1]Рабочая табличка'!F141</f>
        <v>3140.374608746217</v>
      </c>
      <c r="I174" s="25">
        <f t="shared" si="37"/>
        <v>3789</v>
      </c>
      <c r="J174" s="26">
        <f t="shared" si="38"/>
        <v>1.379893330381852</v>
      </c>
      <c r="K174" s="24">
        <f t="shared" si="28"/>
        <v>3454</v>
      </c>
      <c r="L174" s="25">
        <v>3789</v>
      </c>
      <c r="M174" s="25">
        <f t="shared" si="35"/>
        <v>4054</v>
      </c>
      <c r="N174" s="45">
        <f t="shared" si="36"/>
        <v>0.06993929796780152</v>
      </c>
      <c r="O174" s="46">
        <f>M174-'[2]Прейскурант НОВЫЙ'!F174</f>
        <v>0.30873407141143616</v>
      </c>
    </row>
    <row r="175" spans="1:15" ht="12.75">
      <c r="A175" s="22">
        <f t="shared" si="39"/>
        <v>22</v>
      </c>
      <c r="B175" s="23" t="s">
        <v>876</v>
      </c>
      <c r="C175" s="49" t="s">
        <v>877</v>
      </c>
      <c r="D175" s="50"/>
      <c r="E175" s="51"/>
      <c r="F175" s="19">
        <v>5998.995666637682</v>
      </c>
      <c r="G175" s="24">
        <v>7552.35602923019</v>
      </c>
      <c r="H175" s="24">
        <f>'[1]Рабочая табличка'!F142</f>
        <v>5103.395659037527</v>
      </c>
      <c r="I175" s="25">
        <f t="shared" si="37"/>
        <v>6599</v>
      </c>
      <c r="J175" s="26">
        <f t="shared" si="38"/>
        <v>1.258936736899351</v>
      </c>
      <c r="K175" s="24">
        <f t="shared" si="28"/>
        <v>5614</v>
      </c>
      <c r="L175" s="25">
        <f aca="true" t="shared" si="41" ref="L175:L180">ROUND(I175*1.12,0)</f>
        <v>7391</v>
      </c>
      <c r="M175" s="25">
        <f t="shared" si="35"/>
        <v>7908</v>
      </c>
      <c r="N175" s="45">
        <f t="shared" si="36"/>
        <v>0.06994993911514014</v>
      </c>
      <c r="O175" s="46">
        <f>M175-'[2]Прейскурант НОВЫЙ'!F175</f>
        <v>-0.4766783014347311</v>
      </c>
    </row>
    <row r="176" spans="1:15" ht="12.75">
      <c r="A176" s="22">
        <f t="shared" si="39"/>
        <v>23</v>
      </c>
      <c r="B176" s="27" t="s">
        <v>878</v>
      </c>
      <c r="C176" s="49" t="s">
        <v>879</v>
      </c>
      <c r="D176" s="50"/>
      <c r="E176" s="51"/>
      <c r="F176" s="19">
        <v>5998.995666637682</v>
      </c>
      <c r="G176" s="24">
        <v>7552.35602923019</v>
      </c>
      <c r="H176" s="24">
        <f>'[1]Рабочая табличка'!F143</f>
        <v>5103.395659037527</v>
      </c>
      <c r="I176" s="25">
        <f t="shared" si="37"/>
        <v>6599</v>
      </c>
      <c r="J176" s="26">
        <f t="shared" si="38"/>
        <v>1.258936736899351</v>
      </c>
      <c r="K176" s="24">
        <f t="shared" si="28"/>
        <v>5614</v>
      </c>
      <c r="L176" s="25">
        <f t="shared" si="41"/>
        <v>7391</v>
      </c>
      <c r="M176" s="25">
        <f t="shared" si="35"/>
        <v>7908</v>
      </c>
      <c r="N176" s="45">
        <f t="shared" si="36"/>
        <v>0.06994993911514014</v>
      </c>
      <c r="O176" s="46">
        <f>M176-'[2]Прейскурант НОВЫЙ'!F176</f>
        <v>-0.4766783014347311</v>
      </c>
    </row>
    <row r="177" spans="1:15" ht="12.75" customHeight="1">
      <c r="A177" s="22">
        <f t="shared" si="39"/>
        <v>24</v>
      </c>
      <c r="B177" s="23" t="s">
        <v>880</v>
      </c>
      <c r="C177" s="49" t="s">
        <v>881</v>
      </c>
      <c r="D177" s="50"/>
      <c r="E177" s="51"/>
      <c r="F177" s="19">
        <v>4891.679158903797</v>
      </c>
      <c r="G177" s="24">
        <v>6333.53604907943</v>
      </c>
      <c r="H177" s="24">
        <f>'[1]Рабочая табличка'!F144</f>
        <v>4252.524696951923</v>
      </c>
      <c r="I177" s="25">
        <f t="shared" si="37"/>
        <v>5381</v>
      </c>
      <c r="J177" s="26">
        <f t="shared" si="38"/>
        <v>1.2947570442250238</v>
      </c>
      <c r="K177" s="24">
        <f t="shared" si="28"/>
        <v>4678</v>
      </c>
      <c r="L177" s="25">
        <f t="shared" si="41"/>
        <v>6027</v>
      </c>
      <c r="M177" s="25">
        <f t="shared" si="35"/>
        <v>6449</v>
      </c>
      <c r="N177" s="45">
        <f t="shared" si="36"/>
        <v>0.07001825120292016</v>
      </c>
      <c r="O177" s="46">
        <f>M177-'[2]Прейскурант НОВЫЙ'!F177</f>
        <v>0.11936827384488424</v>
      </c>
    </row>
    <row r="178" spans="1:15" ht="12.75">
      <c r="A178" s="22">
        <f t="shared" si="39"/>
        <v>25</v>
      </c>
      <c r="B178" s="23" t="s">
        <v>882</v>
      </c>
      <c r="C178" s="49" t="s">
        <v>883</v>
      </c>
      <c r="D178" s="50"/>
      <c r="E178" s="51"/>
      <c r="F178" s="19">
        <v>4891.679158903797</v>
      </c>
      <c r="G178" s="24">
        <v>6333.53604907943</v>
      </c>
      <c r="H178" s="24">
        <f>'[1]Рабочая табличка'!F145</f>
        <v>4252.524696951923</v>
      </c>
      <c r="I178" s="25">
        <f t="shared" si="37"/>
        <v>5381</v>
      </c>
      <c r="J178" s="26">
        <f t="shared" si="38"/>
        <v>1.2947570442250238</v>
      </c>
      <c r="K178" s="24">
        <f t="shared" si="28"/>
        <v>4678</v>
      </c>
      <c r="L178" s="25">
        <f t="shared" si="41"/>
        <v>6027</v>
      </c>
      <c r="M178" s="25">
        <f t="shared" si="35"/>
        <v>6449</v>
      </c>
      <c r="N178" s="45">
        <f t="shared" si="36"/>
        <v>0.07001825120292016</v>
      </c>
      <c r="O178" s="46">
        <f>M178-'[2]Прейскурант НОВЫЙ'!F178</f>
        <v>-0.399804984520415</v>
      </c>
    </row>
    <row r="179" spans="1:15" ht="12.75">
      <c r="A179" s="22">
        <f t="shared" si="39"/>
        <v>26</v>
      </c>
      <c r="B179" s="23" t="s">
        <v>884</v>
      </c>
      <c r="C179" s="49" t="s">
        <v>885</v>
      </c>
      <c r="D179" s="50"/>
      <c r="E179" s="51"/>
      <c r="F179" s="19">
        <v>3486.921725657744</v>
      </c>
      <c r="G179" s="24">
        <v>4735.83241793279</v>
      </c>
      <c r="H179" s="24">
        <f>'[1]Рабочая табличка'!F146</f>
        <v>3141.937038797751</v>
      </c>
      <c r="I179" s="25">
        <f t="shared" si="37"/>
        <v>3836</v>
      </c>
      <c r="J179" s="26">
        <f t="shared" si="38"/>
        <v>1.3581699821608304</v>
      </c>
      <c r="K179" s="24">
        <f t="shared" si="28"/>
        <v>3456</v>
      </c>
      <c r="L179" s="25">
        <f t="shared" si="41"/>
        <v>4296</v>
      </c>
      <c r="M179" s="25">
        <f t="shared" si="35"/>
        <v>4597</v>
      </c>
      <c r="N179" s="45">
        <f t="shared" si="36"/>
        <v>0.07006517690875236</v>
      </c>
      <c r="O179" s="46">
        <f>M179-'[2]Прейскурант НОВЫЙ'!F179</f>
        <v>-0.4241847337161744</v>
      </c>
    </row>
    <row r="180" spans="1:15" ht="12.75">
      <c r="A180" s="22">
        <f t="shared" si="39"/>
        <v>27</v>
      </c>
      <c r="B180" s="23" t="s">
        <v>886</v>
      </c>
      <c r="C180" s="49" t="s">
        <v>887</v>
      </c>
      <c r="D180" s="50"/>
      <c r="E180" s="51"/>
      <c r="F180" s="19">
        <v>4891.976835632584</v>
      </c>
      <c r="G180" s="24">
        <v>6333.53604907943</v>
      </c>
      <c r="H180" s="24">
        <f>'[1]Рабочая табличка'!F147</f>
        <v>4252.524696951923</v>
      </c>
      <c r="I180" s="25">
        <f t="shared" si="37"/>
        <v>5381</v>
      </c>
      <c r="J180" s="26">
        <f t="shared" si="38"/>
        <v>1.2946782582752023</v>
      </c>
      <c r="K180" s="24">
        <f t="shared" si="28"/>
        <v>4678</v>
      </c>
      <c r="L180" s="25">
        <f t="shared" si="41"/>
        <v>6027</v>
      </c>
      <c r="M180" s="25">
        <f t="shared" si="35"/>
        <v>6449</v>
      </c>
      <c r="N180" s="45">
        <f t="shared" si="36"/>
        <v>0.07001825120292016</v>
      </c>
      <c r="O180" s="46">
        <f>M180-'[2]Прейскурант НОВЫЙ'!F180</f>
        <v>-0.399804984520415</v>
      </c>
    </row>
    <row r="181" spans="1:15" ht="12.75">
      <c r="A181" s="48" t="s">
        <v>565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>
        <f t="shared" si="28"/>
        <v>0</v>
      </c>
      <c r="L181" s="48"/>
      <c r="M181" s="48"/>
      <c r="N181" s="45"/>
      <c r="O181" s="46">
        <f>M181-'[2]Прейскурант НОВЫЙ'!F181</f>
        <v>0</v>
      </c>
    </row>
    <row r="182" spans="1:15" ht="12.75">
      <c r="A182" s="48" t="s">
        <v>888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>
        <f t="shared" si="28"/>
        <v>0</v>
      </c>
      <c r="L182" s="48"/>
      <c r="M182" s="48"/>
      <c r="N182" s="45"/>
      <c r="O182" s="46">
        <f>M182-'[2]Прейскурант НОВЫЙ'!F182</f>
        <v>0</v>
      </c>
    </row>
    <row r="183" spans="1:15" ht="12.75">
      <c r="A183" s="22">
        <v>1</v>
      </c>
      <c r="B183" s="23" t="s">
        <v>889</v>
      </c>
      <c r="C183" s="49" t="s">
        <v>890</v>
      </c>
      <c r="D183" s="50"/>
      <c r="E183" s="51"/>
      <c r="F183" s="19">
        <v>278.4435994481276</v>
      </c>
      <c r="G183" s="38">
        <v>414</v>
      </c>
      <c r="H183" s="39">
        <f>'[1]Рабочая табличка'!F149</f>
        <v>259.2584724842901</v>
      </c>
      <c r="I183" s="25">
        <f aca="true" t="shared" si="42" ref="I183:I211">ROUND(F183*1.1,0)</f>
        <v>306</v>
      </c>
      <c r="J183" s="26">
        <f aca="true" t="shared" si="43" ref="J183:J211">G183/F183</f>
        <v>1.486836116256735</v>
      </c>
      <c r="K183" s="24">
        <f t="shared" si="28"/>
        <v>285</v>
      </c>
      <c r="L183" s="25">
        <f aca="true" t="shared" si="44" ref="L183:L211">ROUND(I183*1.12,0)</f>
        <v>343</v>
      </c>
      <c r="M183" s="25">
        <f t="shared" si="35"/>
        <v>367</v>
      </c>
      <c r="N183" s="45">
        <f t="shared" si="36"/>
        <v>0.06997084548104948</v>
      </c>
      <c r="O183" s="46">
        <f>M183-'[2]Прейскурант НОВЫЙ'!F183</f>
        <v>-0.07614679392327162</v>
      </c>
    </row>
    <row r="184" spans="1:15" ht="12.75" customHeight="1">
      <c r="A184" s="22">
        <f aca="true" t="shared" si="45" ref="A184:A247">A183+1</f>
        <v>2</v>
      </c>
      <c r="B184" s="23" t="s">
        <v>891</v>
      </c>
      <c r="C184" s="49" t="s">
        <v>892</v>
      </c>
      <c r="D184" s="50"/>
      <c r="E184" s="51"/>
      <c r="F184" s="19">
        <v>289.46755649885637</v>
      </c>
      <c r="G184" s="38">
        <v>463</v>
      </c>
      <c r="H184" s="39">
        <f>'[1]Рабочая табличка'!F150</f>
        <v>267.03649123510735</v>
      </c>
      <c r="I184" s="25">
        <f t="shared" si="42"/>
        <v>318</v>
      </c>
      <c r="J184" s="26">
        <f t="shared" si="43"/>
        <v>1.599488404158444</v>
      </c>
      <c r="K184" s="24">
        <f t="shared" si="28"/>
        <v>294</v>
      </c>
      <c r="L184" s="25">
        <f t="shared" si="44"/>
        <v>356</v>
      </c>
      <c r="M184" s="25">
        <f t="shared" si="35"/>
        <v>381</v>
      </c>
      <c r="N184" s="45">
        <f t="shared" si="36"/>
        <v>0.0702247191011236</v>
      </c>
      <c r="O184" s="46">
        <f>M184-'[2]Прейскурант НОВЫЙ'!F184</f>
        <v>0.24029176932174323</v>
      </c>
    </row>
    <row r="185" spans="1:15" ht="12.75" customHeight="1">
      <c r="A185" s="22">
        <f t="shared" si="45"/>
        <v>3</v>
      </c>
      <c r="B185" s="23" t="s">
        <v>893</v>
      </c>
      <c r="C185" s="49" t="s">
        <v>894</v>
      </c>
      <c r="D185" s="50"/>
      <c r="E185" s="51"/>
      <c r="F185" s="19">
        <v>111.42776425602757</v>
      </c>
      <c r="G185" s="38">
        <v>179</v>
      </c>
      <c r="H185" s="39">
        <f>'[1]Рабочая табличка'!F151</f>
        <v>93.63677668573746</v>
      </c>
      <c r="I185" s="25">
        <f t="shared" si="42"/>
        <v>123</v>
      </c>
      <c r="J185" s="26">
        <f t="shared" si="43"/>
        <v>1.6064218930993868</v>
      </c>
      <c r="K185" s="24">
        <f t="shared" si="28"/>
        <v>103</v>
      </c>
      <c r="L185" s="25">
        <f t="shared" si="44"/>
        <v>138</v>
      </c>
      <c r="M185" s="25">
        <f t="shared" si="35"/>
        <v>148</v>
      </c>
      <c r="N185" s="45">
        <f t="shared" si="36"/>
        <v>0.07246376811594213</v>
      </c>
      <c r="O185" s="46">
        <f>M185-'[2]Прейскурант НОВЫЙ'!F185</f>
        <v>0.4412774878880157</v>
      </c>
    </row>
    <row r="186" spans="1:15" ht="12.75">
      <c r="A186" s="22">
        <f t="shared" si="45"/>
        <v>4</v>
      </c>
      <c r="B186" s="23" t="s">
        <v>895</v>
      </c>
      <c r="C186" s="49" t="s">
        <v>896</v>
      </c>
      <c r="D186" s="50"/>
      <c r="E186" s="51"/>
      <c r="F186" s="19">
        <v>71.64868473045412</v>
      </c>
      <c r="G186" s="38">
        <v>145</v>
      </c>
      <c r="H186" s="39">
        <f>'[1]Рабочая табличка'!F152</f>
        <v>70.93929181233081</v>
      </c>
      <c r="I186" s="25">
        <f t="shared" si="42"/>
        <v>79</v>
      </c>
      <c r="J186" s="26">
        <f t="shared" si="43"/>
        <v>2.0237635979710884</v>
      </c>
      <c r="K186" s="24">
        <f t="shared" si="28"/>
        <v>78</v>
      </c>
      <c r="L186" s="25">
        <f t="shared" si="44"/>
        <v>88</v>
      </c>
      <c r="M186" s="25">
        <f t="shared" si="35"/>
        <v>94</v>
      </c>
      <c r="N186" s="45">
        <f t="shared" si="36"/>
        <v>0.06818181818181812</v>
      </c>
      <c r="O186" s="46">
        <f>M186-'[2]Прейскурант НОВЫЙ'!F186</f>
        <v>0.06790983737217005</v>
      </c>
    </row>
    <row r="187" spans="1:15" ht="12.75" customHeight="1">
      <c r="A187" s="22">
        <f t="shared" si="45"/>
        <v>5</v>
      </c>
      <c r="B187" s="23" t="s">
        <v>897</v>
      </c>
      <c r="C187" s="49" t="s">
        <v>898</v>
      </c>
      <c r="D187" s="50"/>
      <c r="E187" s="51"/>
      <c r="F187" s="19">
        <v>150.4196015291954</v>
      </c>
      <c r="G187" s="38">
        <v>223</v>
      </c>
      <c r="H187" s="39">
        <f>'[1]Рабочая табличка'!F153</f>
        <v>134.30321565106732</v>
      </c>
      <c r="I187" s="25">
        <f t="shared" si="42"/>
        <v>165</v>
      </c>
      <c r="J187" s="26">
        <f t="shared" si="43"/>
        <v>1.4825195501978328</v>
      </c>
      <c r="K187" s="24">
        <f t="shared" si="28"/>
        <v>148</v>
      </c>
      <c r="L187" s="25">
        <f t="shared" si="44"/>
        <v>185</v>
      </c>
      <c r="M187" s="25">
        <f t="shared" si="35"/>
        <v>198</v>
      </c>
      <c r="N187" s="45">
        <f t="shared" si="36"/>
        <v>0.07027027027027022</v>
      </c>
      <c r="O187" s="46">
        <f>M187-'[2]Прейскурант НОВЫЙ'!F187</f>
        <v>0.021874002300847906</v>
      </c>
    </row>
    <row r="188" spans="1:15" ht="12.75" customHeight="1">
      <c r="A188" s="22">
        <f t="shared" si="45"/>
        <v>6</v>
      </c>
      <c r="B188" s="23" t="s">
        <v>899</v>
      </c>
      <c r="C188" s="49" t="s">
        <v>900</v>
      </c>
      <c r="D188" s="50"/>
      <c r="E188" s="51"/>
      <c r="F188" s="19">
        <v>168.00784428856954</v>
      </c>
      <c r="G188" s="38">
        <v>215</v>
      </c>
      <c r="H188" s="39">
        <f>'[1]Рабочая табличка'!F154</f>
        <v>149.20767698807242</v>
      </c>
      <c r="I188" s="25">
        <f t="shared" si="42"/>
        <v>185</v>
      </c>
      <c r="J188" s="26">
        <f t="shared" si="43"/>
        <v>1.2797021526609016</v>
      </c>
      <c r="K188" s="24">
        <f t="shared" si="28"/>
        <v>164</v>
      </c>
      <c r="L188" s="25">
        <f t="shared" si="44"/>
        <v>207</v>
      </c>
      <c r="M188" s="25">
        <f t="shared" si="35"/>
        <v>221</v>
      </c>
      <c r="N188" s="45">
        <f t="shared" si="36"/>
        <v>0.06763285024154597</v>
      </c>
      <c r="O188" s="46">
        <f>M188-'[2]Прейскурант НОВЫЙ'!F188</f>
        <v>0.014663096515505458</v>
      </c>
    </row>
    <row r="189" spans="1:15" ht="12.75">
      <c r="A189" s="22">
        <f t="shared" si="45"/>
        <v>7</v>
      </c>
      <c r="B189" s="23" t="s">
        <v>901</v>
      </c>
      <c r="C189" s="49" t="s">
        <v>902</v>
      </c>
      <c r="D189" s="50"/>
      <c r="E189" s="51"/>
      <c r="F189" s="19">
        <v>54.005484747008815</v>
      </c>
      <c r="G189" s="38">
        <v>98</v>
      </c>
      <c r="H189" s="39">
        <f>'[1]Рабочая табличка'!F155</f>
        <v>44.26679077623673</v>
      </c>
      <c r="I189" s="25">
        <f t="shared" si="42"/>
        <v>59</v>
      </c>
      <c r="J189" s="26">
        <f t="shared" si="43"/>
        <v>1.814630503903178</v>
      </c>
      <c r="K189" s="24">
        <f t="shared" si="28"/>
        <v>49</v>
      </c>
      <c r="L189" s="25">
        <f t="shared" si="44"/>
        <v>66</v>
      </c>
      <c r="M189" s="25">
        <f t="shared" si="35"/>
        <v>71</v>
      </c>
      <c r="N189" s="45">
        <f t="shared" si="36"/>
        <v>0.07575757575757569</v>
      </c>
      <c r="O189" s="46">
        <f>M189-'[2]Прейскурант НОВЫЙ'!F189</f>
        <v>-0.10469432617836105</v>
      </c>
    </row>
    <row r="190" spans="1:15" ht="12.75" customHeight="1">
      <c r="A190" s="22">
        <f t="shared" si="45"/>
        <v>8</v>
      </c>
      <c r="B190" s="23" t="s">
        <v>903</v>
      </c>
      <c r="C190" s="49" t="s">
        <v>904</v>
      </c>
      <c r="D190" s="50"/>
      <c r="E190" s="51"/>
      <c r="F190" s="19">
        <v>62.28283181605719</v>
      </c>
      <c r="G190" s="38">
        <v>143</v>
      </c>
      <c r="H190" s="39">
        <f>'[1]Рабочая табличка'!F156</f>
        <v>55.11755027969663</v>
      </c>
      <c r="I190" s="25">
        <f t="shared" si="42"/>
        <v>69</v>
      </c>
      <c r="J190" s="26">
        <f t="shared" si="43"/>
        <v>2.2959778133134443</v>
      </c>
      <c r="K190" s="24">
        <f t="shared" si="28"/>
        <v>61</v>
      </c>
      <c r="L190" s="25">
        <f t="shared" si="44"/>
        <v>77</v>
      </c>
      <c r="M190" s="25">
        <f t="shared" si="35"/>
        <v>82</v>
      </c>
      <c r="N190" s="45">
        <f t="shared" si="36"/>
        <v>0.06493506493506485</v>
      </c>
      <c r="O190" s="46">
        <f>M190-'[2]Прейскурант НОВЫЙ'!F190</f>
        <v>-0.010785348780487425</v>
      </c>
    </row>
    <row r="191" spans="1:15" ht="12.75" customHeight="1">
      <c r="A191" s="22">
        <f t="shared" si="45"/>
        <v>9</v>
      </c>
      <c r="B191" s="23" t="s">
        <v>905</v>
      </c>
      <c r="C191" s="49" t="s">
        <v>906</v>
      </c>
      <c r="D191" s="50"/>
      <c r="E191" s="51"/>
      <c r="F191" s="19">
        <v>183.76460764057958</v>
      </c>
      <c r="G191" s="38">
        <v>164</v>
      </c>
      <c r="H191" s="39">
        <f>'[1]Рабочая табличка'!F157</f>
        <v>160.4931071096765</v>
      </c>
      <c r="I191" s="25">
        <f t="shared" si="42"/>
        <v>202</v>
      </c>
      <c r="J191" s="26">
        <f t="shared" si="43"/>
        <v>0.8924460596937324</v>
      </c>
      <c r="K191" s="24">
        <f t="shared" si="28"/>
        <v>177</v>
      </c>
      <c r="L191" s="25">
        <f t="shared" si="44"/>
        <v>226</v>
      </c>
      <c r="M191" s="25">
        <f t="shared" si="35"/>
        <v>242</v>
      </c>
      <c r="N191" s="45">
        <f t="shared" si="36"/>
        <v>0.07079646017699126</v>
      </c>
      <c r="O191" s="46">
        <f>M191-'[2]Прейскурант НОВЫЙ'!F191</f>
        <v>-0.0709170250741522</v>
      </c>
    </row>
    <row r="192" spans="1:15" ht="12.75">
      <c r="A192" s="22">
        <f t="shared" si="45"/>
        <v>10</v>
      </c>
      <c r="B192" s="23" t="s">
        <v>907</v>
      </c>
      <c r="C192" s="49" t="s">
        <v>908</v>
      </c>
      <c r="D192" s="50"/>
      <c r="E192" s="51"/>
      <c r="F192" s="19">
        <v>116.25395652675499</v>
      </c>
      <c r="G192" s="38">
        <v>158</v>
      </c>
      <c r="H192" s="39">
        <f>'[1]Рабочая табличка'!F158</f>
        <v>96.87829710562916</v>
      </c>
      <c r="I192" s="25">
        <f t="shared" si="42"/>
        <v>128</v>
      </c>
      <c r="J192" s="26">
        <f t="shared" si="43"/>
        <v>1.3590935286889567</v>
      </c>
      <c r="K192" s="24">
        <f t="shared" si="28"/>
        <v>107</v>
      </c>
      <c r="L192" s="25">
        <f t="shared" si="44"/>
        <v>143</v>
      </c>
      <c r="M192" s="25">
        <f t="shared" si="35"/>
        <v>153</v>
      </c>
      <c r="N192" s="45">
        <f t="shared" si="36"/>
        <v>0.06993006993007</v>
      </c>
      <c r="O192" s="46">
        <f>M192-'[2]Прейскурант НОВЫЙ'!F192</f>
        <v>-0.40341402817711014</v>
      </c>
    </row>
    <row r="193" spans="1:15" ht="12.75">
      <c r="A193" s="22">
        <f t="shared" si="45"/>
        <v>11</v>
      </c>
      <c r="B193" s="23" t="s">
        <v>909</v>
      </c>
      <c r="C193" s="49" t="s">
        <v>910</v>
      </c>
      <c r="D193" s="50"/>
      <c r="E193" s="51"/>
      <c r="F193" s="19">
        <v>126.55873628707555</v>
      </c>
      <c r="G193" s="38">
        <v>154</v>
      </c>
      <c r="H193" s="39">
        <f>'[1]Рабочая табличка'!F159</f>
        <v>105.46561357256296</v>
      </c>
      <c r="I193" s="25">
        <f t="shared" si="42"/>
        <v>139</v>
      </c>
      <c r="J193" s="26">
        <f t="shared" si="43"/>
        <v>1.2168263094116152</v>
      </c>
      <c r="K193" s="24">
        <f t="shared" si="28"/>
        <v>116</v>
      </c>
      <c r="L193" s="25">
        <f t="shared" si="44"/>
        <v>156</v>
      </c>
      <c r="M193" s="25">
        <f t="shared" si="35"/>
        <v>167</v>
      </c>
      <c r="N193" s="45">
        <f t="shared" si="36"/>
        <v>0.07051282051282048</v>
      </c>
      <c r="O193" s="46">
        <f>M193-'[2]Прейскурант НОВЫЙ'!F193</f>
        <v>-0.015247151944294046</v>
      </c>
    </row>
    <row r="194" spans="1:15" ht="12.75" customHeight="1">
      <c r="A194" s="22">
        <f t="shared" si="45"/>
        <v>12</v>
      </c>
      <c r="B194" s="23" t="s">
        <v>911</v>
      </c>
      <c r="C194" s="49" t="s">
        <v>912</v>
      </c>
      <c r="D194" s="50"/>
      <c r="E194" s="51"/>
      <c r="F194" s="19">
        <v>109.65987116031383</v>
      </c>
      <c r="G194" s="38">
        <v>190</v>
      </c>
      <c r="H194" s="39">
        <f>'[1]Рабочая табличка'!F160</f>
        <v>92.15115223555784</v>
      </c>
      <c r="I194" s="25">
        <f t="shared" si="42"/>
        <v>121</v>
      </c>
      <c r="J194" s="26">
        <f t="shared" si="43"/>
        <v>1.7326301589597477</v>
      </c>
      <c r="K194" s="24">
        <f t="shared" si="28"/>
        <v>101</v>
      </c>
      <c r="L194" s="25">
        <f t="shared" si="44"/>
        <v>136</v>
      </c>
      <c r="M194" s="25">
        <f t="shared" si="35"/>
        <v>146</v>
      </c>
      <c r="N194" s="45">
        <f t="shared" si="36"/>
        <v>0.07352941176470584</v>
      </c>
      <c r="O194" s="46">
        <f>M194-'[2]Прейскурант НОВЫЙ'!F194</f>
        <v>0.03383596402917988</v>
      </c>
    </row>
    <row r="195" spans="1:15" ht="12.75" customHeight="1">
      <c r="A195" s="22">
        <f t="shared" si="45"/>
        <v>13</v>
      </c>
      <c r="B195" s="23" t="s">
        <v>913</v>
      </c>
      <c r="C195" s="49" t="s">
        <v>914</v>
      </c>
      <c r="D195" s="50"/>
      <c r="E195" s="51"/>
      <c r="F195" s="19">
        <v>135.01092734996288</v>
      </c>
      <c r="G195" s="38">
        <v>183</v>
      </c>
      <c r="H195" s="39">
        <f>'[1]Рабочая табличка'!F161</f>
        <v>112.50910612496907</v>
      </c>
      <c r="I195" s="25">
        <f t="shared" si="42"/>
        <v>149</v>
      </c>
      <c r="J195" s="26">
        <f t="shared" si="43"/>
        <v>1.3554458412513846</v>
      </c>
      <c r="K195" s="24">
        <f aca="true" t="shared" si="46" ref="K195:K211">ROUND(H195*1.1,0)</f>
        <v>124</v>
      </c>
      <c r="L195" s="25">
        <f t="shared" si="44"/>
        <v>167</v>
      </c>
      <c r="M195" s="25">
        <f t="shared" si="35"/>
        <v>179</v>
      </c>
      <c r="N195" s="45">
        <f t="shared" si="36"/>
        <v>0.0718562874251496</v>
      </c>
      <c r="O195" s="46">
        <f>M195-'[2]Прейскурант НОВЫЙ'!F195</f>
        <v>-0.31710641412669816</v>
      </c>
    </row>
    <row r="196" spans="1:15" ht="12.75">
      <c r="A196" s="22">
        <f t="shared" si="45"/>
        <v>14</v>
      </c>
      <c r="B196" s="23" t="s">
        <v>915</v>
      </c>
      <c r="C196" s="49" t="s">
        <v>916</v>
      </c>
      <c r="D196" s="50"/>
      <c r="E196" s="51"/>
      <c r="F196" s="19">
        <v>138.02101798512462</v>
      </c>
      <c r="G196" s="38">
        <v>166</v>
      </c>
      <c r="H196" s="39">
        <f>'[1]Рабочая табличка'!F162</f>
        <v>120.43718846869514</v>
      </c>
      <c r="I196" s="25">
        <f t="shared" si="42"/>
        <v>152</v>
      </c>
      <c r="J196" s="26">
        <f t="shared" si="43"/>
        <v>1.2027153720739174</v>
      </c>
      <c r="K196" s="24">
        <f t="shared" si="46"/>
        <v>132</v>
      </c>
      <c r="L196" s="25">
        <f t="shared" si="44"/>
        <v>170</v>
      </c>
      <c r="M196" s="25">
        <f t="shared" si="35"/>
        <v>182</v>
      </c>
      <c r="N196" s="45">
        <f t="shared" si="36"/>
        <v>0.07058823529411762</v>
      </c>
      <c r="O196" s="46">
        <f>M196-'[2]Прейскурант НОВЫЙ'!F196</f>
        <v>-0.1744906063189262</v>
      </c>
    </row>
    <row r="197" spans="1:15" ht="12.75" customHeight="1">
      <c r="A197" s="22">
        <f t="shared" si="45"/>
        <v>15</v>
      </c>
      <c r="B197" s="23" t="s">
        <v>917</v>
      </c>
      <c r="C197" s="49" t="s">
        <v>918</v>
      </c>
      <c r="D197" s="50"/>
      <c r="E197" s="51"/>
      <c r="F197" s="19">
        <v>103.41512830116008</v>
      </c>
      <c r="G197" s="38">
        <v>150</v>
      </c>
      <c r="H197" s="39">
        <f>'[1]Рабочая табличка'!F163</f>
        <v>85.46704818277692</v>
      </c>
      <c r="I197" s="25">
        <f t="shared" si="42"/>
        <v>114</v>
      </c>
      <c r="J197" s="26">
        <f t="shared" si="43"/>
        <v>1.4504647672357753</v>
      </c>
      <c r="K197" s="24">
        <f t="shared" si="46"/>
        <v>94</v>
      </c>
      <c r="L197" s="25">
        <f t="shared" si="44"/>
        <v>128</v>
      </c>
      <c r="M197" s="25">
        <f t="shared" si="35"/>
        <v>137</v>
      </c>
      <c r="N197" s="45">
        <f t="shared" si="36"/>
        <v>0.0703125</v>
      </c>
      <c r="O197" s="46">
        <f>M197-'[2]Прейскурант НОВЫЙ'!F197</f>
        <v>-0.43528260768363225</v>
      </c>
    </row>
    <row r="198" spans="1:15" ht="12.75">
      <c r="A198" s="22">
        <f t="shared" si="45"/>
        <v>16</v>
      </c>
      <c r="B198" s="23" t="s">
        <v>919</v>
      </c>
      <c r="C198" s="49" t="s">
        <v>920</v>
      </c>
      <c r="D198" s="50"/>
      <c r="E198" s="51"/>
      <c r="F198" s="19">
        <v>197.79306494329987</v>
      </c>
      <c r="G198" s="38">
        <v>290</v>
      </c>
      <c r="H198" s="39">
        <f>'[1]Рабочая табличка'!F164</f>
        <v>162.12546306827858</v>
      </c>
      <c r="I198" s="25">
        <f t="shared" si="42"/>
        <v>218</v>
      </c>
      <c r="J198" s="26">
        <f t="shared" si="43"/>
        <v>1.4661788070432729</v>
      </c>
      <c r="K198" s="24">
        <f t="shared" si="46"/>
        <v>178</v>
      </c>
      <c r="L198" s="25">
        <f t="shared" si="44"/>
        <v>244</v>
      </c>
      <c r="M198" s="25">
        <f t="shared" si="35"/>
        <v>261</v>
      </c>
      <c r="N198" s="45">
        <f t="shared" si="36"/>
        <v>0.069672131147541</v>
      </c>
      <c r="O198" s="46">
        <f>M198-'[2]Прейскурант НОВЫЙ'!F198</f>
        <v>-0.23049345094949558</v>
      </c>
    </row>
    <row r="199" spans="1:15" ht="12.75">
      <c r="A199" s="22">
        <f t="shared" si="45"/>
        <v>17</v>
      </c>
      <c r="B199" s="23" t="s">
        <v>921</v>
      </c>
      <c r="C199" s="49" t="s">
        <v>922</v>
      </c>
      <c r="D199" s="50"/>
      <c r="E199" s="51"/>
      <c r="F199" s="19">
        <v>185.68862355115172</v>
      </c>
      <c r="G199" s="38">
        <v>290</v>
      </c>
      <c r="H199" s="39">
        <f>'[1]Рабочая табличка'!F165</f>
        <v>150.96636061069245</v>
      </c>
      <c r="I199" s="25">
        <f t="shared" si="42"/>
        <v>204</v>
      </c>
      <c r="J199" s="26">
        <f t="shared" si="43"/>
        <v>1.5617542661148198</v>
      </c>
      <c r="K199" s="24">
        <f t="shared" si="46"/>
        <v>166</v>
      </c>
      <c r="L199" s="25">
        <f t="shared" si="44"/>
        <v>228</v>
      </c>
      <c r="M199" s="25">
        <f t="shared" si="35"/>
        <v>244</v>
      </c>
      <c r="N199" s="45">
        <f t="shared" si="36"/>
        <v>0.07017543859649122</v>
      </c>
      <c r="O199" s="46">
        <f>M199-'[2]Прейскурант НОВЫЙ'!F199</f>
        <v>-0.35699723346928636</v>
      </c>
    </row>
    <row r="200" spans="1:15" ht="12.75" customHeight="1">
      <c r="A200" s="22">
        <f t="shared" si="45"/>
        <v>18</v>
      </c>
      <c r="B200" s="23" t="s">
        <v>923</v>
      </c>
      <c r="C200" s="49" t="s">
        <v>924</v>
      </c>
      <c r="D200" s="50"/>
      <c r="E200" s="51"/>
      <c r="F200" s="19">
        <v>142.15759242280114</v>
      </c>
      <c r="G200" s="38">
        <v>165</v>
      </c>
      <c r="H200" s="39">
        <f>'[1]Рабочая табличка'!F166</f>
        <v>117.48561357256294</v>
      </c>
      <c r="I200" s="25">
        <f t="shared" si="42"/>
        <v>156</v>
      </c>
      <c r="J200" s="26">
        <f t="shared" si="43"/>
        <v>1.160683697493002</v>
      </c>
      <c r="K200" s="24">
        <f t="shared" si="46"/>
        <v>129</v>
      </c>
      <c r="L200" s="25">
        <f t="shared" si="44"/>
        <v>175</v>
      </c>
      <c r="M200" s="25">
        <f t="shared" si="35"/>
        <v>187</v>
      </c>
      <c r="N200" s="45">
        <f t="shared" si="36"/>
        <v>0.0685714285714285</v>
      </c>
      <c r="O200" s="46">
        <f>M200-'[2]Прейскурант НОВЫЙ'!F200</f>
        <v>-0.12858024337919005</v>
      </c>
    </row>
    <row r="201" spans="1:15" ht="12.75">
      <c r="A201" s="22">
        <f t="shared" si="45"/>
        <v>19</v>
      </c>
      <c r="B201" s="23" t="s">
        <v>925</v>
      </c>
      <c r="C201" s="49" t="s">
        <v>926</v>
      </c>
      <c r="D201" s="50"/>
      <c r="E201" s="51"/>
      <c r="F201" s="19">
        <v>133.30039242280117</v>
      </c>
      <c r="G201" s="38">
        <v>154</v>
      </c>
      <c r="H201" s="39">
        <f>'[1]Рабочая табличка'!F167</f>
        <v>110.16561357256295</v>
      </c>
      <c r="I201" s="25">
        <f t="shared" si="42"/>
        <v>147</v>
      </c>
      <c r="J201" s="26">
        <f t="shared" si="43"/>
        <v>1.15528542115273</v>
      </c>
      <c r="K201" s="24">
        <f t="shared" si="46"/>
        <v>121</v>
      </c>
      <c r="L201" s="25">
        <f t="shared" si="44"/>
        <v>165</v>
      </c>
      <c r="M201" s="25">
        <f t="shared" si="35"/>
        <v>177</v>
      </c>
      <c r="N201" s="45">
        <f t="shared" si="36"/>
        <v>0.07272727272727275</v>
      </c>
      <c r="O201" s="46">
        <f>M201-'[2]Прейскурант НОВЫЙ'!F201</f>
        <v>-0.2811534034616159</v>
      </c>
    </row>
    <row r="202" spans="1:15" ht="12.75" customHeight="1">
      <c r="A202" s="22">
        <f t="shared" si="45"/>
        <v>20</v>
      </c>
      <c r="B202" s="23" t="s">
        <v>927</v>
      </c>
      <c r="C202" s="49" t="s">
        <v>928</v>
      </c>
      <c r="D202" s="50"/>
      <c r="E202" s="51"/>
      <c r="F202" s="19">
        <v>105.70688882271479</v>
      </c>
      <c r="G202" s="38">
        <v>160</v>
      </c>
      <c r="H202" s="39">
        <f>'[1]Рабочая табличка'!F168</f>
        <v>90.34776822454255</v>
      </c>
      <c r="I202" s="25">
        <f t="shared" si="42"/>
        <v>116</v>
      </c>
      <c r="J202" s="26">
        <f t="shared" si="43"/>
        <v>1.5136194223665247</v>
      </c>
      <c r="K202" s="24">
        <f t="shared" si="46"/>
        <v>99</v>
      </c>
      <c r="L202" s="25">
        <f t="shared" si="44"/>
        <v>130</v>
      </c>
      <c r="M202" s="25">
        <f t="shared" si="35"/>
        <v>139</v>
      </c>
      <c r="N202" s="45">
        <f t="shared" si="36"/>
        <v>0.0692307692307692</v>
      </c>
      <c r="O202" s="46">
        <f>M202-'[2]Прейскурант НОВЫЙ'!F202</f>
        <v>0.1881993369512429</v>
      </c>
    </row>
    <row r="203" spans="1:15" ht="12.75" customHeight="1">
      <c r="A203" s="22">
        <f t="shared" si="45"/>
        <v>21</v>
      </c>
      <c r="B203" s="23" t="s">
        <v>929</v>
      </c>
      <c r="C203" s="49" t="s">
        <v>930</v>
      </c>
      <c r="D203" s="50"/>
      <c r="E203" s="51"/>
      <c r="F203" s="19">
        <v>116.42608300837378</v>
      </c>
      <c r="G203" s="38">
        <v>160</v>
      </c>
      <c r="H203" s="39">
        <f>'[1]Рабочая табличка'!F169</f>
        <v>96.2199033127056</v>
      </c>
      <c r="I203" s="25">
        <f t="shared" si="42"/>
        <v>128</v>
      </c>
      <c r="J203" s="26">
        <f t="shared" si="43"/>
        <v>1.374262500856378</v>
      </c>
      <c r="K203" s="24">
        <f t="shared" si="46"/>
        <v>106</v>
      </c>
      <c r="L203" s="25">
        <f t="shared" si="44"/>
        <v>143</v>
      </c>
      <c r="M203" s="25">
        <f t="shared" si="35"/>
        <v>153</v>
      </c>
      <c r="N203" s="45">
        <f t="shared" si="36"/>
        <v>0.06993006993007</v>
      </c>
      <c r="O203" s="46">
        <f>M203-'[2]Прейскурант НОВЫЙ'!F203</f>
        <v>0.37141120881892675</v>
      </c>
    </row>
    <row r="204" spans="1:15" ht="12.75" customHeight="1">
      <c r="A204" s="22">
        <f t="shared" si="45"/>
        <v>22</v>
      </c>
      <c r="B204" s="23" t="s">
        <v>931</v>
      </c>
      <c r="C204" s="49" t="s">
        <v>932</v>
      </c>
      <c r="D204" s="50"/>
      <c r="E204" s="51"/>
      <c r="F204" s="19">
        <v>181.27444855852684</v>
      </c>
      <c r="G204" s="38">
        <v>205</v>
      </c>
      <c r="H204" s="39">
        <f>'[1]Рабочая табличка'!F170</f>
        <v>148.58561357256298</v>
      </c>
      <c r="I204" s="25">
        <f t="shared" si="42"/>
        <v>199</v>
      </c>
      <c r="J204" s="26">
        <f t="shared" si="43"/>
        <v>1.1308819396784044</v>
      </c>
      <c r="K204" s="24">
        <f t="shared" si="46"/>
        <v>163</v>
      </c>
      <c r="L204" s="25">
        <f t="shared" si="44"/>
        <v>223</v>
      </c>
      <c r="M204" s="25">
        <f t="shared" si="35"/>
        <v>239</v>
      </c>
      <c r="N204" s="45">
        <f t="shared" si="36"/>
        <v>0.0717488789237668</v>
      </c>
      <c r="O204" s="46">
        <f>M204-'[2]Прейскурант НОВЫЙ'!F204</f>
        <v>0.4889088710018541</v>
      </c>
    </row>
    <row r="205" spans="1:15" ht="12.75">
      <c r="A205" s="22">
        <f t="shared" si="45"/>
        <v>23</v>
      </c>
      <c r="B205" s="23" t="s">
        <v>933</v>
      </c>
      <c r="C205" s="49" t="s">
        <v>934</v>
      </c>
      <c r="D205" s="50"/>
      <c r="E205" s="51"/>
      <c r="F205" s="19">
        <v>156.34931733138168</v>
      </c>
      <c r="G205" s="38">
        <v>181</v>
      </c>
      <c r="H205" s="39">
        <f>'[1]Рабочая табличка'!F171</f>
        <v>128.36561357256295</v>
      </c>
      <c r="I205" s="25">
        <f t="shared" si="42"/>
        <v>172</v>
      </c>
      <c r="J205" s="26">
        <f t="shared" si="43"/>
        <v>1.1576641528684855</v>
      </c>
      <c r="K205" s="24">
        <f t="shared" si="46"/>
        <v>141</v>
      </c>
      <c r="L205" s="25">
        <f t="shared" si="44"/>
        <v>193</v>
      </c>
      <c r="M205" s="25">
        <f t="shared" si="35"/>
        <v>207</v>
      </c>
      <c r="N205" s="45">
        <f t="shared" si="36"/>
        <v>0.07253886010362698</v>
      </c>
      <c r="O205" s="46">
        <f>M205-'[2]Прейскурант НОВЫЙ'!F205</f>
        <v>0.12688511927518675</v>
      </c>
    </row>
    <row r="206" spans="1:15" ht="12.75">
      <c r="A206" s="22">
        <f t="shared" si="45"/>
        <v>24</v>
      </c>
      <c r="B206" s="23" t="s">
        <v>935</v>
      </c>
      <c r="C206" s="49" t="s">
        <v>936</v>
      </c>
      <c r="D206" s="50"/>
      <c r="E206" s="51"/>
      <c r="F206" s="19">
        <v>247.31968108590928</v>
      </c>
      <c r="G206" s="38">
        <v>323</v>
      </c>
      <c r="H206" s="39">
        <f>'[1]Рабочая табличка'!F172</f>
        <v>222.81052350081916</v>
      </c>
      <c r="I206" s="25">
        <f t="shared" si="42"/>
        <v>272</v>
      </c>
      <c r="J206" s="26">
        <f t="shared" si="43"/>
        <v>1.3060020075304977</v>
      </c>
      <c r="K206" s="24">
        <f t="shared" si="46"/>
        <v>245</v>
      </c>
      <c r="L206" s="25">
        <f t="shared" si="44"/>
        <v>305</v>
      </c>
      <c r="M206" s="25">
        <f t="shared" si="35"/>
        <v>326</v>
      </c>
      <c r="N206" s="45">
        <f t="shared" si="36"/>
        <v>0.06885245901639347</v>
      </c>
      <c r="O206" s="46">
        <f>M206-'[2]Прейскурант НОВЫЙ'!F206</f>
        <v>-0.29937863381718444</v>
      </c>
    </row>
    <row r="207" spans="1:15" ht="12.75">
      <c r="A207" s="22">
        <f t="shared" si="45"/>
        <v>25</v>
      </c>
      <c r="B207" s="23" t="s">
        <v>937</v>
      </c>
      <c r="C207" s="49" t="s">
        <v>938</v>
      </c>
      <c r="D207" s="50"/>
      <c r="E207" s="51"/>
      <c r="F207" s="19">
        <v>45.12566444282829</v>
      </c>
      <c r="G207" s="38">
        <v>105</v>
      </c>
      <c r="H207" s="39">
        <f>'[1]Рабочая табличка'!F173</f>
        <v>37.92072642254478</v>
      </c>
      <c r="I207" s="25">
        <f t="shared" si="42"/>
        <v>50</v>
      </c>
      <c r="J207" s="26">
        <f t="shared" si="43"/>
        <v>2.326835544616283</v>
      </c>
      <c r="K207" s="24">
        <f t="shared" si="46"/>
        <v>42</v>
      </c>
      <c r="L207" s="25">
        <f t="shared" si="44"/>
        <v>56</v>
      </c>
      <c r="M207" s="25">
        <f aca="true" t="shared" si="47" ref="M207:M270">ROUND(L207*1.07,0)</f>
        <v>60</v>
      </c>
      <c r="N207" s="45">
        <f aca="true" t="shared" si="48" ref="N207:N270">M207/L207-1</f>
        <v>0.0714285714285714</v>
      </c>
      <c r="O207" s="46">
        <f>M207-'[2]Прейскурант НОВЫЙ'!F207</f>
        <v>-0.28306249780788306</v>
      </c>
    </row>
    <row r="208" spans="1:15" ht="12.75">
      <c r="A208" s="22">
        <f t="shared" si="45"/>
        <v>26</v>
      </c>
      <c r="B208" s="23" t="s">
        <v>939</v>
      </c>
      <c r="C208" s="49" t="s">
        <v>940</v>
      </c>
      <c r="D208" s="50"/>
      <c r="E208" s="51"/>
      <c r="F208" s="19">
        <v>95.22801212621076</v>
      </c>
      <c r="G208" s="38">
        <v>216</v>
      </c>
      <c r="H208" s="39">
        <f>'[1]Рабочая табличка'!F174</f>
        <v>86.17919649430837</v>
      </c>
      <c r="I208" s="25">
        <f t="shared" si="42"/>
        <v>105</v>
      </c>
      <c r="J208" s="26">
        <f t="shared" si="43"/>
        <v>2.2682401446511737</v>
      </c>
      <c r="K208" s="24">
        <f t="shared" si="46"/>
        <v>95</v>
      </c>
      <c r="L208" s="25">
        <f t="shared" si="44"/>
        <v>118</v>
      </c>
      <c r="M208" s="25">
        <f t="shared" si="47"/>
        <v>126</v>
      </c>
      <c r="N208" s="45">
        <f t="shared" si="48"/>
        <v>0.06779661016949157</v>
      </c>
      <c r="O208" s="46">
        <f>M208-'[2]Прейскурант НОВЫЙ'!F208</f>
        <v>0.4625869972643244</v>
      </c>
    </row>
    <row r="209" spans="1:15" ht="12.75" customHeight="1">
      <c r="A209" s="22">
        <f t="shared" si="45"/>
        <v>27</v>
      </c>
      <c r="B209" s="23" t="s">
        <v>941</v>
      </c>
      <c r="C209" s="49" t="s">
        <v>942</v>
      </c>
      <c r="D209" s="50"/>
      <c r="E209" s="51"/>
      <c r="F209" s="19">
        <v>48.29187170705374</v>
      </c>
      <c r="G209" s="38">
        <v>86</v>
      </c>
      <c r="H209" s="39">
        <f>'[1]Рабочая табличка'!F175</f>
        <v>40.24322642254478</v>
      </c>
      <c r="I209" s="25">
        <f t="shared" si="42"/>
        <v>53</v>
      </c>
      <c r="J209" s="26">
        <f t="shared" si="43"/>
        <v>1.78083799529846</v>
      </c>
      <c r="K209" s="24">
        <f t="shared" si="46"/>
        <v>44</v>
      </c>
      <c r="L209" s="25">
        <f t="shared" si="44"/>
        <v>59</v>
      </c>
      <c r="M209" s="25">
        <f t="shared" si="47"/>
        <v>63</v>
      </c>
      <c r="N209" s="45">
        <f t="shared" si="48"/>
        <v>0.06779661016949157</v>
      </c>
      <c r="O209" s="46">
        <f>M209-'[2]Прейскурант НОВЫЙ'!F209</f>
        <v>0.04965365499826646</v>
      </c>
    </row>
    <row r="210" spans="1:15" ht="12.75" customHeight="1">
      <c r="A210" s="22">
        <f t="shared" si="45"/>
        <v>28</v>
      </c>
      <c r="B210" s="23" t="s">
        <v>943</v>
      </c>
      <c r="C210" s="49" t="s">
        <v>944</v>
      </c>
      <c r="D210" s="50"/>
      <c r="E210" s="51"/>
      <c r="F210" s="19">
        <v>40.16034926406548</v>
      </c>
      <c r="G210" s="38">
        <v>85</v>
      </c>
      <c r="H210" s="39">
        <f>'[1]Рабочая табличка'!F176</f>
        <v>33.1903712926161</v>
      </c>
      <c r="I210" s="25">
        <f t="shared" si="42"/>
        <v>44</v>
      </c>
      <c r="J210" s="26">
        <f t="shared" si="43"/>
        <v>2.1165154575997667</v>
      </c>
      <c r="K210" s="24">
        <f t="shared" si="46"/>
        <v>37</v>
      </c>
      <c r="L210" s="25">
        <f t="shared" si="44"/>
        <v>49</v>
      </c>
      <c r="M210" s="25">
        <f t="shared" si="47"/>
        <v>52</v>
      </c>
      <c r="N210" s="45">
        <f t="shared" si="48"/>
        <v>0.061224489795918435</v>
      </c>
      <c r="O210" s="46">
        <f>M210-'[2]Прейскурант НОВЫЙ'!F210</f>
        <v>0.40006942750598284</v>
      </c>
    </row>
    <row r="211" spans="1:15" ht="12.75" customHeight="1">
      <c r="A211" s="22">
        <f t="shared" si="45"/>
        <v>29</v>
      </c>
      <c r="B211" s="23" t="s">
        <v>945</v>
      </c>
      <c r="C211" s="49" t="s">
        <v>946</v>
      </c>
      <c r="D211" s="50"/>
      <c r="E211" s="51"/>
      <c r="F211" s="19">
        <v>179.10054745924234</v>
      </c>
      <c r="G211" s="38">
        <v>244</v>
      </c>
      <c r="H211" s="39">
        <f>'[1]Рабочая табличка'!F177</f>
        <v>163.56214379839483</v>
      </c>
      <c r="I211" s="25">
        <f t="shared" si="42"/>
        <v>197</v>
      </c>
      <c r="J211" s="26">
        <f t="shared" si="43"/>
        <v>1.3623632281499682</v>
      </c>
      <c r="K211" s="24">
        <f t="shared" si="46"/>
        <v>180</v>
      </c>
      <c r="L211" s="25">
        <f t="shared" si="44"/>
        <v>221</v>
      </c>
      <c r="M211" s="25">
        <f t="shared" si="47"/>
        <v>236</v>
      </c>
      <c r="N211" s="45">
        <f t="shared" si="48"/>
        <v>0.0678733031674208</v>
      </c>
      <c r="O211" s="46">
        <f>M211-'[2]Прейскурант НОВЫЙ'!F211</f>
        <v>0.4339671212425458</v>
      </c>
    </row>
    <row r="212" spans="1:15" ht="12.75" customHeight="1">
      <c r="A212" s="22">
        <f t="shared" si="45"/>
        <v>30</v>
      </c>
      <c r="B212" s="23" t="s">
        <v>947</v>
      </c>
      <c r="C212" s="64" t="s">
        <v>948</v>
      </c>
      <c r="D212" s="67"/>
      <c r="E212" s="68"/>
      <c r="F212" s="19"/>
      <c r="G212" s="38"/>
      <c r="H212" s="39"/>
      <c r="I212" s="25"/>
      <c r="J212" s="26"/>
      <c r="K212" s="24"/>
      <c r="L212" s="25">
        <v>221</v>
      </c>
      <c r="M212" s="25">
        <f t="shared" si="47"/>
        <v>236</v>
      </c>
      <c r="N212" s="45">
        <f t="shared" si="48"/>
        <v>0.0678733031674208</v>
      </c>
      <c r="O212" s="46">
        <f>M212-'[2]Прейскурант НОВЫЙ'!F212</f>
        <v>-0.19695035199970334</v>
      </c>
    </row>
    <row r="213" spans="1:15" ht="12.75">
      <c r="A213" s="22">
        <f t="shared" si="45"/>
        <v>31</v>
      </c>
      <c r="B213" s="23" t="s">
        <v>949</v>
      </c>
      <c r="C213" s="49" t="s">
        <v>950</v>
      </c>
      <c r="D213" s="50"/>
      <c r="E213" s="51"/>
      <c r="F213" s="19">
        <v>357.7600679377579</v>
      </c>
      <c r="G213" s="38">
        <v>547</v>
      </c>
      <c r="H213" s="39">
        <f>'[1]Рабочая табличка'!F178</f>
        <v>328.2202458144568</v>
      </c>
      <c r="I213" s="25">
        <f aca="true" t="shared" si="49" ref="I213:I276">ROUND(F213*1.1,0)</f>
        <v>394</v>
      </c>
      <c r="J213" s="26">
        <f aca="true" t="shared" si="50" ref="J213:J276">G213/F213</f>
        <v>1.528957670298647</v>
      </c>
      <c r="K213" s="24">
        <f aca="true" t="shared" si="51" ref="K213:K276">ROUND(H213*1.1,0)</f>
        <v>361</v>
      </c>
      <c r="L213" s="25">
        <f aca="true" t="shared" si="52" ref="L213:L276">ROUND(I213*1.12,0)</f>
        <v>441</v>
      </c>
      <c r="M213" s="25">
        <f t="shared" si="47"/>
        <v>472</v>
      </c>
      <c r="N213" s="45">
        <f t="shared" si="48"/>
        <v>0.07029478458049887</v>
      </c>
      <c r="O213" s="46">
        <f>M213-'[2]Прейскурант НОВЫЙ'!F213</f>
        <v>-0.27904410602070584</v>
      </c>
    </row>
    <row r="214" spans="1:15" ht="12.75" customHeight="1">
      <c r="A214" s="22">
        <f t="shared" si="45"/>
        <v>32</v>
      </c>
      <c r="B214" s="23" t="s">
        <v>951</v>
      </c>
      <c r="C214" s="49" t="s">
        <v>952</v>
      </c>
      <c r="D214" s="50"/>
      <c r="E214" s="51"/>
      <c r="F214" s="19">
        <v>35.24472426406548</v>
      </c>
      <c r="G214" s="38">
        <v>74</v>
      </c>
      <c r="H214" s="39">
        <f>'[1]Рабочая табличка'!F179</f>
        <v>29.127871292616103</v>
      </c>
      <c r="I214" s="25">
        <f t="shared" si="49"/>
        <v>39</v>
      </c>
      <c r="J214" s="26">
        <f t="shared" si="50"/>
        <v>2.099605020188746</v>
      </c>
      <c r="K214" s="24">
        <f t="shared" si="51"/>
        <v>32</v>
      </c>
      <c r="L214" s="25">
        <f t="shared" si="52"/>
        <v>44</v>
      </c>
      <c r="M214" s="25">
        <f t="shared" si="47"/>
        <v>47</v>
      </c>
      <c r="N214" s="45">
        <f t="shared" si="48"/>
        <v>0.06818181818181812</v>
      </c>
      <c r="O214" s="46">
        <f>M214-'[2]Прейскурант НОВЫЙ'!F214</f>
        <v>0.16690331339208342</v>
      </c>
    </row>
    <row r="215" spans="1:15" ht="12.75" customHeight="1">
      <c r="A215" s="22">
        <f t="shared" si="45"/>
        <v>33</v>
      </c>
      <c r="B215" s="23" t="s">
        <v>953</v>
      </c>
      <c r="C215" s="49" t="s">
        <v>954</v>
      </c>
      <c r="D215" s="50"/>
      <c r="E215" s="51"/>
      <c r="F215" s="19">
        <v>72.41724977739936</v>
      </c>
      <c r="G215" s="38">
        <v>160</v>
      </c>
      <c r="H215" s="39">
        <f>'[1]Рабочая табличка'!F180</f>
        <v>71.84250969980096</v>
      </c>
      <c r="I215" s="25">
        <f t="shared" si="49"/>
        <v>80</v>
      </c>
      <c r="J215" s="26">
        <f t="shared" si="50"/>
        <v>2.2094183428923073</v>
      </c>
      <c r="K215" s="24">
        <f t="shared" si="51"/>
        <v>79</v>
      </c>
      <c r="L215" s="25">
        <f t="shared" si="52"/>
        <v>90</v>
      </c>
      <c r="M215" s="25">
        <f t="shared" si="47"/>
        <v>96</v>
      </c>
      <c r="N215" s="45">
        <f t="shared" si="48"/>
        <v>0.06666666666666665</v>
      </c>
      <c r="O215" s="46">
        <f>M215-'[2]Прейскурант НОВЫЙ'!F215</f>
        <v>0.23473622590715593</v>
      </c>
    </row>
    <row r="216" spans="1:15" ht="12.75">
      <c r="A216" s="22">
        <f t="shared" si="45"/>
        <v>34</v>
      </c>
      <c r="B216" s="23" t="s">
        <v>955</v>
      </c>
      <c r="C216" s="49" t="s">
        <v>0</v>
      </c>
      <c r="D216" s="50"/>
      <c r="E216" s="51"/>
      <c r="F216" s="19">
        <v>47.3203617413908</v>
      </c>
      <c r="G216" s="38">
        <v>132</v>
      </c>
      <c r="H216" s="39">
        <f>'[1]Рабочая табличка'!F181</f>
        <v>47.03813294372843</v>
      </c>
      <c r="I216" s="25">
        <f t="shared" si="49"/>
        <v>52</v>
      </c>
      <c r="J216" s="26">
        <f t="shared" si="50"/>
        <v>2.789496849609679</v>
      </c>
      <c r="K216" s="24">
        <f t="shared" si="51"/>
        <v>52</v>
      </c>
      <c r="L216" s="25">
        <f t="shared" si="52"/>
        <v>58</v>
      </c>
      <c r="M216" s="25">
        <f t="shared" si="47"/>
        <v>62</v>
      </c>
      <c r="N216" s="45">
        <f t="shared" si="48"/>
        <v>0.06896551724137923</v>
      </c>
      <c r="O216" s="46">
        <f>M216-'[2]Прейскурант НОВЫЙ'!F216</f>
        <v>-0.3741230069344894</v>
      </c>
    </row>
    <row r="217" spans="1:15" ht="12.75">
      <c r="A217" s="22">
        <f t="shared" si="45"/>
        <v>35</v>
      </c>
      <c r="B217" s="23" t="s">
        <v>1</v>
      </c>
      <c r="C217" s="49" t="s">
        <v>2</v>
      </c>
      <c r="D217" s="50"/>
      <c r="E217" s="51"/>
      <c r="F217" s="19">
        <v>53.452016144990885</v>
      </c>
      <c r="G217" s="38">
        <v>100</v>
      </c>
      <c r="H217" s="39">
        <f>'[1]Рабочая табличка'!F182</f>
        <v>53.027793794633816</v>
      </c>
      <c r="I217" s="25">
        <f t="shared" si="49"/>
        <v>59</v>
      </c>
      <c r="J217" s="26">
        <f t="shared" si="50"/>
        <v>1.870836821734576</v>
      </c>
      <c r="K217" s="24">
        <f t="shared" si="51"/>
        <v>58</v>
      </c>
      <c r="L217" s="25">
        <f t="shared" si="52"/>
        <v>66</v>
      </c>
      <c r="M217" s="25">
        <f t="shared" si="47"/>
        <v>71</v>
      </c>
      <c r="N217" s="45">
        <f t="shared" si="48"/>
        <v>0.07575757575757569</v>
      </c>
      <c r="O217" s="46">
        <f>M217-'[2]Прейскурант НОВЫЙ'!F217</f>
        <v>0.3847797375507014</v>
      </c>
    </row>
    <row r="218" spans="1:15" ht="12.75" customHeight="1">
      <c r="A218" s="22">
        <f t="shared" si="45"/>
        <v>36</v>
      </c>
      <c r="B218" s="23" t="s">
        <v>3</v>
      </c>
      <c r="C218" s="49" t="s">
        <v>4</v>
      </c>
      <c r="D218" s="50"/>
      <c r="E218" s="51"/>
      <c r="F218" s="19">
        <v>22.268264857246905</v>
      </c>
      <c r="G218" s="38">
        <v>24</v>
      </c>
      <c r="H218" s="39">
        <f>'[1]Рабочая табличка'!F183</f>
        <v>21.2078712926161</v>
      </c>
      <c r="I218" s="25">
        <f t="shared" si="49"/>
        <v>24</v>
      </c>
      <c r="J218" s="26">
        <f t="shared" si="50"/>
        <v>1.077766954625992</v>
      </c>
      <c r="K218" s="24">
        <f t="shared" si="51"/>
        <v>23</v>
      </c>
      <c r="L218" s="25">
        <f t="shared" si="52"/>
        <v>27</v>
      </c>
      <c r="M218" s="25">
        <f t="shared" si="47"/>
        <v>29</v>
      </c>
      <c r="N218" s="45">
        <f t="shared" si="48"/>
        <v>0.07407407407407418</v>
      </c>
      <c r="O218" s="46">
        <f>M218-'[2]Прейскурант НОВЫЙ'!F218</f>
        <v>0.3534054040669403</v>
      </c>
    </row>
    <row r="219" spans="1:15" ht="12.75">
      <c r="A219" s="22">
        <f t="shared" si="45"/>
        <v>37</v>
      </c>
      <c r="B219" s="23" t="s">
        <v>5</v>
      </c>
      <c r="C219" s="49" t="s">
        <v>6</v>
      </c>
      <c r="D219" s="50"/>
      <c r="E219" s="51"/>
      <c r="F219" s="19">
        <v>26.202150808153384</v>
      </c>
      <c r="G219" s="38">
        <v>12</v>
      </c>
      <c r="H219" s="39">
        <f>'[1]Рабочая табличка'!F184</f>
        <v>25.19437577707056</v>
      </c>
      <c r="I219" s="25">
        <f t="shared" si="49"/>
        <v>29</v>
      </c>
      <c r="J219" s="26">
        <f t="shared" si="50"/>
        <v>0.457977670911883</v>
      </c>
      <c r="K219" s="24">
        <f t="shared" si="51"/>
        <v>28</v>
      </c>
      <c r="L219" s="25">
        <f t="shared" si="52"/>
        <v>32</v>
      </c>
      <c r="M219" s="25">
        <f t="shared" si="47"/>
        <v>34</v>
      </c>
      <c r="N219" s="45">
        <f t="shared" si="48"/>
        <v>0.0625</v>
      </c>
      <c r="O219" s="46">
        <f>M219-'[2]Прейскурант НОВЫЙ'!F219</f>
        <v>0.08186367281922458</v>
      </c>
    </row>
    <row r="220" spans="1:15" ht="12.75">
      <c r="A220" s="22">
        <f t="shared" si="45"/>
        <v>38</v>
      </c>
      <c r="B220" s="23" t="s">
        <v>7</v>
      </c>
      <c r="C220" s="49" t="s">
        <v>8</v>
      </c>
      <c r="D220" s="50"/>
      <c r="E220" s="51"/>
      <c r="F220" s="19">
        <v>15.987094560656196</v>
      </c>
      <c r="G220" s="38">
        <v>20</v>
      </c>
      <c r="H220" s="39">
        <f>'[1]Рабочая табличка'!F185</f>
        <v>14.147871292616102</v>
      </c>
      <c r="I220" s="25">
        <f t="shared" si="49"/>
        <v>18</v>
      </c>
      <c r="J220" s="26">
        <f t="shared" si="50"/>
        <v>1.2510090513394132</v>
      </c>
      <c r="K220" s="24">
        <f t="shared" si="51"/>
        <v>16</v>
      </c>
      <c r="L220" s="25">
        <f>ROUND(I220*1.12,0)</f>
        <v>20</v>
      </c>
      <c r="M220" s="25">
        <f>ROUND(L220*1.07,0)</f>
        <v>21</v>
      </c>
      <c r="N220" s="45">
        <f t="shared" si="48"/>
        <v>0.050000000000000044</v>
      </c>
      <c r="O220" s="46">
        <f>M220-'[2]Прейскурант НОВЫЙ'!F220</f>
        <v>0.4894740416164396</v>
      </c>
    </row>
    <row r="221" spans="1:15" ht="12.75" customHeight="1">
      <c r="A221" s="22">
        <f t="shared" si="45"/>
        <v>39</v>
      </c>
      <c r="B221" s="23" t="s">
        <v>9</v>
      </c>
      <c r="C221" s="49" t="s">
        <v>10</v>
      </c>
      <c r="D221" s="50"/>
      <c r="E221" s="51"/>
      <c r="F221" s="19">
        <v>283.29421292884007</v>
      </c>
      <c r="G221" s="38">
        <v>248</v>
      </c>
      <c r="H221" s="39">
        <f>'[1]Рабочая табличка'!F186</f>
        <v>247.4185265754062</v>
      </c>
      <c r="I221" s="25">
        <f t="shared" si="49"/>
        <v>312</v>
      </c>
      <c r="J221" s="26">
        <f t="shared" si="50"/>
        <v>0.8754149879591592</v>
      </c>
      <c r="K221" s="24">
        <f t="shared" si="51"/>
        <v>272</v>
      </c>
      <c r="L221" s="25">
        <f t="shared" si="52"/>
        <v>349</v>
      </c>
      <c r="M221" s="25">
        <f t="shared" si="47"/>
        <v>373</v>
      </c>
      <c r="N221" s="45">
        <f t="shared" si="48"/>
        <v>0.06876790830945567</v>
      </c>
      <c r="O221" s="46">
        <f>M221-'[2]Прейскурант НОВЫЙ'!F221</f>
        <v>0.06023504823173198</v>
      </c>
    </row>
    <row r="222" spans="1:15" ht="12.75" customHeight="1">
      <c r="A222" s="22">
        <f t="shared" si="45"/>
        <v>40</v>
      </c>
      <c r="B222" s="23" t="s">
        <v>11</v>
      </c>
      <c r="C222" s="49" t="s">
        <v>12</v>
      </c>
      <c r="D222" s="50"/>
      <c r="E222" s="51"/>
      <c r="F222" s="19">
        <v>449.88506135897927</v>
      </c>
      <c r="G222" s="38">
        <v>418</v>
      </c>
      <c r="H222" s="39">
        <f>'[1]Рабочая табличка'!F187</f>
        <v>381.25852657540617</v>
      </c>
      <c r="I222" s="25">
        <f t="shared" si="49"/>
        <v>495</v>
      </c>
      <c r="J222" s="26">
        <f t="shared" si="50"/>
        <v>0.9291262055631204</v>
      </c>
      <c r="K222" s="24">
        <f t="shared" si="51"/>
        <v>419</v>
      </c>
      <c r="L222" s="25">
        <f t="shared" si="52"/>
        <v>554</v>
      </c>
      <c r="M222" s="25">
        <f t="shared" si="47"/>
        <v>593</v>
      </c>
      <c r="N222" s="45">
        <f t="shared" si="48"/>
        <v>0.07039711191335729</v>
      </c>
      <c r="O222" s="46">
        <f>M222-'[2]Прейскурант НОВЫЙ'!F222</f>
        <v>0.20375887669820258</v>
      </c>
    </row>
    <row r="223" spans="1:15" ht="12.75" customHeight="1">
      <c r="A223" s="22">
        <f t="shared" si="45"/>
        <v>41</v>
      </c>
      <c r="B223" s="23" t="s">
        <v>13</v>
      </c>
      <c r="C223" s="49" t="s">
        <v>14</v>
      </c>
      <c r="D223" s="50"/>
      <c r="E223" s="51"/>
      <c r="F223" s="19">
        <v>458.31281546528095</v>
      </c>
      <c r="G223" s="38">
        <v>425</v>
      </c>
      <c r="H223" s="39">
        <f>'[1]Рабочая табличка'!F188</f>
        <v>387.0885265754062</v>
      </c>
      <c r="I223" s="25">
        <f t="shared" si="49"/>
        <v>504</v>
      </c>
      <c r="J223" s="26">
        <f t="shared" si="50"/>
        <v>0.9273142396608272</v>
      </c>
      <c r="K223" s="24">
        <f t="shared" si="51"/>
        <v>426</v>
      </c>
      <c r="L223" s="25">
        <f t="shared" si="52"/>
        <v>564</v>
      </c>
      <c r="M223" s="25">
        <f t="shared" si="47"/>
        <v>603</v>
      </c>
      <c r="N223" s="45">
        <f t="shared" si="48"/>
        <v>0.06914893617021267</v>
      </c>
      <c r="O223" s="46">
        <f>M223-'[2]Прейскурант НОВЫЙ'!F223</f>
        <v>0.35765074081257353</v>
      </c>
    </row>
    <row r="224" spans="1:15" ht="12.75">
      <c r="A224" s="22">
        <f t="shared" si="45"/>
        <v>42</v>
      </c>
      <c r="B224" s="23" t="s">
        <v>15</v>
      </c>
      <c r="C224" s="49" t="s">
        <v>16</v>
      </c>
      <c r="D224" s="50"/>
      <c r="E224" s="51"/>
      <c r="F224" s="19">
        <v>269.3986351466507</v>
      </c>
      <c r="G224" s="38">
        <v>418</v>
      </c>
      <c r="H224" s="39">
        <f>'[1]Рабочая табличка'!F189</f>
        <v>223.3819528579193</v>
      </c>
      <c r="I224" s="25">
        <f t="shared" si="49"/>
        <v>296</v>
      </c>
      <c r="J224" s="26">
        <f t="shared" si="50"/>
        <v>1.5516040004154297</v>
      </c>
      <c r="K224" s="24">
        <f t="shared" si="51"/>
        <v>246</v>
      </c>
      <c r="L224" s="25">
        <f t="shared" si="52"/>
        <v>332</v>
      </c>
      <c r="M224" s="25">
        <f t="shared" si="47"/>
        <v>355</v>
      </c>
      <c r="N224" s="45">
        <f t="shared" si="48"/>
        <v>0.06927710843373491</v>
      </c>
      <c r="O224" s="46">
        <f>M224-'[2]Прейскурант НОВЫЙ'!F224</f>
        <v>-0.034925628606913506</v>
      </c>
    </row>
    <row r="225" spans="1:15" ht="12.75" customHeight="1">
      <c r="A225" s="22">
        <f t="shared" si="45"/>
        <v>43</v>
      </c>
      <c r="B225" s="23" t="s">
        <v>17</v>
      </c>
      <c r="C225" s="49" t="s">
        <v>18</v>
      </c>
      <c r="D225" s="50"/>
      <c r="E225" s="51"/>
      <c r="F225" s="19">
        <v>380.43547609322525</v>
      </c>
      <c r="G225" s="38">
        <v>330</v>
      </c>
      <c r="H225" s="39">
        <f>'[1]Рабочая табличка'!F190</f>
        <v>325.1585265754062</v>
      </c>
      <c r="I225" s="25">
        <f t="shared" si="49"/>
        <v>418</v>
      </c>
      <c r="J225" s="26">
        <f t="shared" si="50"/>
        <v>0.8674269902187931</v>
      </c>
      <c r="K225" s="24">
        <f t="shared" si="51"/>
        <v>358</v>
      </c>
      <c r="L225" s="25">
        <f t="shared" si="52"/>
        <v>468</v>
      </c>
      <c r="M225" s="25">
        <f t="shared" si="47"/>
        <v>501</v>
      </c>
      <c r="N225" s="45">
        <f t="shared" si="48"/>
        <v>0.07051282051282048</v>
      </c>
      <c r="O225" s="46">
        <f>M225-'[2]Прейскурант НОВЫЙ'!F225</f>
        <v>-0.4686317178768036</v>
      </c>
    </row>
    <row r="226" spans="1:15" ht="25.5" customHeight="1">
      <c r="A226" s="22">
        <f t="shared" si="45"/>
        <v>44</v>
      </c>
      <c r="B226" s="23" t="s">
        <v>22</v>
      </c>
      <c r="C226" s="49" t="s">
        <v>23</v>
      </c>
      <c r="D226" s="50"/>
      <c r="E226" s="51"/>
      <c r="F226" s="19">
        <v>380.43547609322525</v>
      </c>
      <c r="G226" s="38">
        <v>330</v>
      </c>
      <c r="H226" s="39">
        <f>'[1]Рабочая табличка'!F191</f>
        <v>325.1585265754062</v>
      </c>
      <c r="I226" s="25">
        <f t="shared" si="49"/>
        <v>418</v>
      </c>
      <c r="J226" s="26">
        <f t="shared" si="50"/>
        <v>0.8674269902187931</v>
      </c>
      <c r="K226" s="24">
        <f t="shared" si="51"/>
        <v>358</v>
      </c>
      <c r="L226" s="25">
        <f t="shared" si="52"/>
        <v>468</v>
      </c>
      <c r="M226" s="25">
        <f t="shared" si="47"/>
        <v>501</v>
      </c>
      <c r="N226" s="45">
        <f t="shared" si="48"/>
        <v>0.07051282051282048</v>
      </c>
      <c r="O226" s="46">
        <f>M226-'[2]Прейскурант НОВЫЙ'!F226</f>
        <v>-0.4686317178768036</v>
      </c>
    </row>
    <row r="227" spans="1:15" ht="12.75" customHeight="1">
      <c r="A227" s="22">
        <f t="shared" si="45"/>
        <v>45</v>
      </c>
      <c r="B227" s="23" t="s">
        <v>24</v>
      </c>
      <c r="C227" s="49" t="s">
        <v>25</v>
      </c>
      <c r="D227" s="50"/>
      <c r="E227" s="51"/>
      <c r="F227" s="19">
        <v>368.22195904007447</v>
      </c>
      <c r="G227" s="38">
        <v>323</v>
      </c>
      <c r="H227" s="39">
        <f>'[1]Рабочая табличка'!F192</f>
        <v>315.2585265754062</v>
      </c>
      <c r="I227" s="25">
        <f t="shared" si="49"/>
        <v>405</v>
      </c>
      <c r="J227" s="26">
        <f t="shared" si="50"/>
        <v>0.8771883155530308</v>
      </c>
      <c r="K227" s="24">
        <f t="shared" si="51"/>
        <v>347</v>
      </c>
      <c r="L227" s="25">
        <f t="shared" si="52"/>
        <v>454</v>
      </c>
      <c r="M227" s="25">
        <f t="shared" si="47"/>
        <v>486</v>
      </c>
      <c r="N227" s="45">
        <f t="shared" si="48"/>
        <v>0.07048458149779746</v>
      </c>
      <c r="O227" s="46">
        <f>M227-'[2]Прейскурант НОВЫЙ'!F227</f>
        <v>0.4454100695249963</v>
      </c>
    </row>
    <row r="228" spans="1:15" ht="12.75" customHeight="1">
      <c r="A228" s="22">
        <f t="shared" si="45"/>
        <v>46</v>
      </c>
      <c r="B228" s="23" t="s">
        <v>26</v>
      </c>
      <c r="C228" s="49" t="s">
        <v>27</v>
      </c>
      <c r="D228" s="50"/>
      <c r="E228" s="51"/>
      <c r="F228" s="19">
        <v>119.35873628707553</v>
      </c>
      <c r="G228" s="38">
        <v>221</v>
      </c>
      <c r="H228" s="39">
        <f>'[1]Рабочая табличка'!F193</f>
        <v>99.46561357256294</v>
      </c>
      <c r="I228" s="25">
        <f t="shared" si="49"/>
        <v>131</v>
      </c>
      <c r="J228" s="26">
        <f t="shared" si="50"/>
        <v>1.8515611581917397</v>
      </c>
      <c r="K228" s="24">
        <f t="shared" si="51"/>
        <v>109</v>
      </c>
      <c r="L228" s="25">
        <f t="shared" si="52"/>
        <v>147</v>
      </c>
      <c r="M228" s="25">
        <f t="shared" si="47"/>
        <v>157</v>
      </c>
      <c r="N228" s="45">
        <f t="shared" si="48"/>
        <v>0.06802721088435382</v>
      </c>
      <c r="O228" s="46">
        <f>M228-'[2]Прейскурант НОВЫЙ'!F228</f>
        <v>0.22421311828816215</v>
      </c>
    </row>
    <row r="229" spans="1:15" ht="12.75" customHeight="1">
      <c r="A229" s="22">
        <f t="shared" si="45"/>
        <v>47</v>
      </c>
      <c r="B229" s="23" t="s">
        <v>28</v>
      </c>
      <c r="C229" s="49" t="s">
        <v>29</v>
      </c>
      <c r="D229" s="50"/>
      <c r="E229" s="51"/>
      <c r="F229" s="19">
        <v>56.96487170705373</v>
      </c>
      <c r="G229" s="38">
        <v>111</v>
      </c>
      <c r="H229" s="39">
        <f>'[1]Рабочая табличка'!F194</f>
        <v>47.47072642254478</v>
      </c>
      <c r="I229" s="25">
        <f t="shared" si="49"/>
        <v>63</v>
      </c>
      <c r="J229" s="26">
        <f t="shared" si="50"/>
        <v>1.9485692967207247</v>
      </c>
      <c r="K229" s="24">
        <f t="shared" si="51"/>
        <v>52</v>
      </c>
      <c r="L229" s="25">
        <f t="shared" si="52"/>
        <v>71</v>
      </c>
      <c r="M229" s="25">
        <f t="shared" si="47"/>
        <v>76</v>
      </c>
      <c r="N229" s="45">
        <f t="shared" si="48"/>
        <v>0.07042253521126751</v>
      </c>
      <c r="O229" s="46">
        <f>M229-'[2]Прейскурант НОВЫЙ'!F229</f>
        <v>-0.037327385377210476</v>
      </c>
    </row>
    <row r="230" spans="1:15" ht="23.25" customHeight="1">
      <c r="A230" s="22">
        <f t="shared" si="45"/>
        <v>48</v>
      </c>
      <c r="B230" s="23" t="s">
        <v>30</v>
      </c>
      <c r="C230" s="49" t="s">
        <v>31</v>
      </c>
      <c r="D230" s="50"/>
      <c r="E230" s="51"/>
      <c r="F230" s="19">
        <v>80.84305838253854</v>
      </c>
      <c r="G230" s="38">
        <v>232</v>
      </c>
      <c r="H230" s="39">
        <f>'[1]Рабочая табличка'!F195</f>
        <v>68.51106642588012</v>
      </c>
      <c r="I230" s="25">
        <f t="shared" si="49"/>
        <v>89</v>
      </c>
      <c r="J230" s="26">
        <f t="shared" si="50"/>
        <v>2.86975783254274</v>
      </c>
      <c r="K230" s="24">
        <f t="shared" si="51"/>
        <v>75</v>
      </c>
      <c r="L230" s="25">
        <f t="shared" si="52"/>
        <v>100</v>
      </c>
      <c r="M230" s="25">
        <f t="shared" si="47"/>
        <v>107</v>
      </c>
      <c r="N230" s="45">
        <f t="shared" si="48"/>
        <v>0.07000000000000006</v>
      </c>
      <c r="O230" s="46">
        <f>M230-'[2]Прейскурант НОВЫЙ'!F230</f>
        <v>-0.25536641536945126</v>
      </c>
    </row>
    <row r="231" spans="1:15" ht="12.75">
      <c r="A231" s="22">
        <f t="shared" si="45"/>
        <v>49</v>
      </c>
      <c r="B231" s="23" t="s">
        <v>32</v>
      </c>
      <c r="C231" s="49" t="s">
        <v>33</v>
      </c>
      <c r="D231" s="50"/>
      <c r="E231" s="51"/>
      <c r="F231" s="19">
        <v>58.087195285234515</v>
      </c>
      <c r="G231" s="38">
        <v>174</v>
      </c>
      <c r="H231" s="39">
        <f>'[1]Рабочая табличка'!F196</f>
        <v>49.22643668240213</v>
      </c>
      <c r="I231" s="25">
        <f t="shared" si="49"/>
        <v>64</v>
      </c>
      <c r="J231" s="26">
        <f t="shared" si="50"/>
        <v>2.995496669198452</v>
      </c>
      <c r="K231" s="24">
        <f t="shared" si="51"/>
        <v>54</v>
      </c>
      <c r="L231" s="25">
        <f t="shared" si="52"/>
        <v>72</v>
      </c>
      <c r="M231" s="25">
        <f t="shared" si="47"/>
        <v>77</v>
      </c>
      <c r="N231" s="45">
        <f t="shared" si="48"/>
        <v>0.06944444444444442</v>
      </c>
      <c r="O231" s="46">
        <f>M231-'[2]Прейскурант НОВЫЙ'!F231</f>
        <v>-0.18328937488607266</v>
      </c>
    </row>
    <row r="232" spans="1:15" ht="26.25" customHeight="1">
      <c r="A232" s="22">
        <f t="shared" si="45"/>
        <v>50</v>
      </c>
      <c r="B232" s="23" t="s">
        <v>34</v>
      </c>
      <c r="C232" s="49" t="s">
        <v>35</v>
      </c>
      <c r="D232" s="50"/>
      <c r="E232" s="51"/>
      <c r="F232" s="19">
        <v>209.65716212558794</v>
      </c>
      <c r="G232" s="38">
        <v>151</v>
      </c>
      <c r="H232" s="39">
        <f>'[1]Рабочая табличка'!F197</f>
        <v>187.19389475498923</v>
      </c>
      <c r="I232" s="25">
        <f t="shared" si="49"/>
        <v>231</v>
      </c>
      <c r="J232" s="26">
        <f t="shared" si="50"/>
        <v>0.7202234279482835</v>
      </c>
      <c r="K232" s="24">
        <f t="shared" si="51"/>
        <v>206</v>
      </c>
      <c r="L232" s="25">
        <f t="shared" si="52"/>
        <v>259</v>
      </c>
      <c r="M232" s="25">
        <f t="shared" si="47"/>
        <v>277</v>
      </c>
      <c r="N232" s="45">
        <f t="shared" si="48"/>
        <v>0.06949806949806958</v>
      </c>
      <c r="O232" s="46">
        <f>M232-'[2]Прейскурант НОВЫЙ'!F232</f>
        <v>0.17156796465815205</v>
      </c>
    </row>
    <row r="233" spans="1:15" ht="12.75">
      <c r="A233" s="22">
        <f t="shared" si="45"/>
        <v>51</v>
      </c>
      <c r="B233" s="23" t="s">
        <v>36</v>
      </c>
      <c r="C233" s="49" t="s">
        <v>37</v>
      </c>
      <c r="D233" s="50"/>
      <c r="E233" s="51"/>
      <c r="F233" s="19">
        <v>128.92237617414767</v>
      </c>
      <c r="G233" s="38">
        <v>146</v>
      </c>
      <c r="H233" s="39">
        <f>'[1]Рабочая табличка'!F198</f>
        <v>109.2562509950404</v>
      </c>
      <c r="I233" s="25">
        <f t="shared" si="49"/>
        <v>142</v>
      </c>
      <c r="J233" s="26">
        <f t="shared" si="50"/>
        <v>1.1324643892909945</v>
      </c>
      <c r="K233" s="24">
        <f t="shared" si="51"/>
        <v>120</v>
      </c>
      <c r="L233" s="25">
        <f t="shared" si="52"/>
        <v>159</v>
      </c>
      <c r="M233" s="25">
        <f t="shared" si="47"/>
        <v>170</v>
      </c>
      <c r="N233" s="45">
        <f t="shared" si="48"/>
        <v>0.0691823899371069</v>
      </c>
      <c r="O233" s="46">
        <f>M233-'[2]Прейскурант НОВЫЙ'!F233</f>
        <v>-0.20284181510137955</v>
      </c>
    </row>
    <row r="234" spans="1:15" ht="40.5" customHeight="1">
      <c r="A234" s="22">
        <f t="shared" si="45"/>
        <v>52</v>
      </c>
      <c r="B234" s="23" t="s">
        <v>38</v>
      </c>
      <c r="C234" s="49" t="s">
        <v>39</v>
      </c>
      <c r="D234" s="50"/>
      <c r="E234" s="51"/>
      <c r="F234" s="19">
        <v>207.13367340418355</v>
      </c>
      <c r="G234" s="38">
        <v>380</v>
      </c>
      <c r="H234" s="39">
        <f>'[1]Рабочая табличка'!F199</f>
        <v>174.7963488642899</v>
      </c>
      <c r="I234" s="25">
        <f t="shared" si="49"/>
        <v>228</v>
      </c>
      <c r="J234" s="26">
        <f t="shared" si="50"/>
        <v>1.8345640945521173</v>
      </c>
      <c r="K234" s="24">
        <f t="shared" si="51"/>
        <v>192</v>
      </c>
      <c r="L234" s="25">
        <f t="shared" si="52"/>
        <v>255</v>
      </c>
      <c r="M234" s="25">
        <f t="shared" si="47"/>
        <v>273</v>
      </c>
      <c r="N234" s="45">
        <f t="shared" si="48"/>
        <v>0.07058823529411762</v>
      </c>
      <c r="O234" s="46">
        <f>M234-'[2]Прейскурант НОВЫЙ'!F234</f>
        <v>-0.10781423477527596</v>
      </c>
    </row>
    <row r="235" spans="1:15" ht="12.75" customHeight="1">
      <c r="A235" s="22">
        <f t="shared" si="45"/>
        <v>53</v>
      </c>
      <c r="B235" s="23" t="s">
        <v>40</v>
      </c>
      <c r="C235" s="49" t="s">
        <v>41</v>
      </c>
      <c r="D235" s="50"/>
      <c r="E235" s="51"/>
      <c r="F235" s="19">
        <v>138.20132630607858</v>
      </c>
      <c r="G235" s="38">
        <v>148</v>
      </c>
      <c r="H235" s="39">
        <f>'[1]Рабочая табличка'!F200</f>
        <v>116.72409316391773</v>
      </c>
      <c r="I235" s="25">
        <f t="shared" si="49"/>
        <v>152</v>
      </c>
      <c r="J235" s="26">
        <f t="shared" si="50"/>
        <v>1.0709014446954004</v>
      </c>
      <c r="K235" s="24">
        <f t="shared" si="51"/>
        <v>128</v>
      </c>
      <c r="L235" s="25">
        <f t="shared" si="52"/>
        <v>170</v>
      </c>
      <c r="M235" s="25">
        <f t="shared" si="47"/>
        <v>182</v>
      </c>
      <c r="N235" s="45">
        <f t="shared" si="48"/>
        <v>0.07058823529411762</v>
      </c>
      <c r="O235" s="46">
        <f>M235-'[2]Прейскурант НОВЫЙ'!F235</f>
        <v>-0.46337103334857943</v>
      </c>
    </row>
    <row r="236" spans="1:15" ht="12.75" customHeight="1">
      <c r="A236" s="22">
        <f t="shared" si="45"/>
        <v>54</v>
      </c>
      <c r="B236" s="23" t="s">
        <v>42</v>
      </c>
      <c r="C236" s="49" t="s">
        <v>43</v>
      </c>
      <c r="D236" s="50"/>
      <c r="E236" s="51"/>
      <c r="F236" s="19">
        <v>148.3741826787343</v>
      </c>
      <c r="G236" s="38">
        <v>158</v>
      </c>
      <c r="H236" s="39">
        <f>'[1]Рабочая табличка'!F201</f>
        <v>124.89409316391774</v>
      </c>
      <c r="I236" s="25">
        <f t="shared" si="49"/>
        <v>163</v>
      </c>
      <c r="J236" s="26">
        <f t="shared" si="50"/>
        <v>1.0648752845507357</v>
      </c>
      <c r="K236" s="24">
        <f t="shared" si="51"/>
        <v>137</v>
      </c>
      <c r="L236" s="25">
        <f t="shared" si="52"/>
        <v>183</v>
      </c>
      <c r="M236" s="25">
        <f t="shared" si="47"/>
        <v>196</v>
      </c>
      <c r="N236" s="45">
        <f t="shared" si="48"/>
        <v>0.0710382513661203</v>
      </c>
      <c r="O236" s="46">
        <f>M236-'[2]Прейскурант НОВЫЙ'!F236</f>
        <v>-0.4947997447150101</v>
      </c>
    </row>
    <row r="237" spans="1:15" ht="12.75" customHeight="1">
      <c r="A237" s="22">
        <f t="shared" si="45"/>
        <v>55</v>
      </c>
      <c r="B237" s="23" t="s">
        <v>44</v>
      </c>
      <c r="C237" s="49" t="s">
        <v>45</v>
      </c>
      <c r="D237" s="50"/>
      <c r="E237" s="51"/>
      <c r="F237" s="19">
        <v>145.03700039924252</v>
      </c>
      <c r="G237" s="38">
        <v>155</v>
      </c>
      <c r="H237" s="39">
        <f>'[1]Рабочая табличка'!F202</f>
        <v>122.39409316391774</v>
      </c>
      <c r="I237" s="25">
        <f t="shared" si="49"/>
        <v>160</v>
      </c>
      <c r="J237" s="26">
        <f t="shared" si="50"/>
        <v>1.068692813374052</v>
      </c>
      <c r="K237" s="24">
        <f t="shared" si="51"/>
        <v>135</v>
      </c>
      <c r="L237" s="25">
        <f t="shared" si="52"/>
        <v>179</v>
      </c>
      <c r="M237" s="25">
        <f t="shared" si="47"/>
        <v>192</v>
      </c>
      <c r="N237" s="45">
        <f t="shared" si="48"/>
        <v>0.07262569832402233</v>
      </c>
      <c r="O237" s="46">
        <f>M237-'[2]Прейскурант НОВЫЙ'!F237</f>
        <v>0.024893433115096286</v>
      </c>
    </row>
    <row r="238" spans="1:15" ht="12.75" customHeight="1">
      <c r="A238" s="22">
        <f t="shared" si="45"/>
        <v>56</v>
      </c>
      <c r="B238" s="23" t="s">
        <v>46</v>
      </c>
      <c r="C238" s="49" t="s">
        <v>47</v>
      </c>
      <c r="D238" s="50"/>
      <c r="E238" s="51"/>
      <c r="F238" s="19">
        <v>143.51642993342293</v>
      </c>
      <c r="G238" s="38">
        <v>154</v>
      </c>
      <c r="H238" s="39">
        <f>'[1]Рабочая табличка'!F203</f>
        <v>121.62409316391773</v>
      </c>
      <c r="I238" s="25">
        <f t="shared" si="49"/>
        <v>158</v>
      </c>
      <c r="J238" s="26">
        <f t="shared" si="50"/>
        <v>1.0730478738318698</v>
      </c>
      <c r="K238" s="24">
        <f t="shared" si="51"/>
        <v>134</v>
      </c>
      <c r="L238" s="25">
        <f t="shared" si="52"/>
        <v>177</v>
      </c>
      <c r="M238" s="25">
        <f t="shared" si="47"/>
        <v>189</v>
      </c>
      <c r="N238" s="45">
        <f t="shared" si="48"/>
        <v>0.06779661016949157</v>
      </c>
      <c r="O238" s="46">
        <f>M238-'[2]Прейскурант НОВЫЙ'!F238</f>
        <v>0.42395022781812486</v>
      </c>
    </row>
    <row r="239" spans="1:15" ht="12.75" customHeight="1">
      <c r="A239" s="22">
        <f t="shared" si="45"/>
        <v>57</v>
      </c>
      <c r="B239" s="23" t="s">
        <v>48</v>
      </c>
      <c r="C239" s="49" t="s">
        <v>49</v>
      </c>
      <c r="D239" s="50"/>
      <c r="E239" s="51"/>
      <c r="F239" s="19">
        <v>149.2371786259119</v>
      </c>
      <c r="G239" s="38">
        <v>160</v>
      </c>
      <c r="H239" s="39">
        <f>'[1]Рабочая табличка'!F204</f>
        <v>125.62052072888207</v>
      </c>
      <c r="I239" s="25">
        <f t="shared" si="49"/>
        <v>164</v>
      </c>
      <c r="J239" s="26">
        <f t="shared" si="50"/>
        <v>1.0721189014237995</v>
      </c>
      <c r="K239" s="24">
        <f t="shared" si="51"/>
        <v>138</v>
      </c>
      <c r="L239" s="25">
        <f t="shared" si="52"/>
        <v>184</v>
      </c>
      <c r="M239" s="25">
        <f t="shared" si="47"/>
        <v>197</v>
      </c>
      <c r="N239" s="45">
        <f t="shared" si="48"/>
        <v>0.07065217391304346</v>
      </c>
      <c r="O239" s="46">
        <f>M239-'[2]Прейскурант НОВЫЙ'!F239</f>
        <v>-0.3300881476310451</v>
      </c>
    </row>
    <row r="240" spans="1:15" ht="12.75" customHeight="1">
      <c r="A240" s="22">
        <f t="shared" si="45"/>
        <v>58</v>
      </c>
      <c r="B240" s="23" t="s">
        <v>50</v>
      </c>
      <c r="C240" s="49" t="s">
        <v>51</v>
      </c>
      <c r="D240" s="50"/>
      <c r="E240" s="51"/>
      <c r="F240" s="19">
        <v>152.4872196673697</v>
      </c>
      <c r="G240" s="38">
        <v>174</v>
      </c>
      <c r="H240" s="39">
        <f>'[1]Рабочая табличка'!F205</f>
        <v>128.14052072888208</v>
      </c>
      <c r="I240" s="25">
        <f t="shared" si="49"/>
        <v>168</v>
      </c>
      <c r="J240" s="26">
        <f t="shared" si="50"/>
        <v>1.1410792352274344</v>
      </c>
      <c r="K240" s="24">
        <f t="shared" si="51"/>
        <v>141</v>
      </c>
      <c r="L240" s="25">
        <f t="shared" si="52"/>
        <v>188</v>
      </c>
      <c r="M240" s="25">
        <f t="shared" si="47"/>
        <v>201</v>
      </c>
      <c r="N240" s="45">
        <f t="shared" si="48"/>
        <v>0.06914893617021267</v>
      </c>
      <c r="O240" s="46">
        <f>M240-'[2]Прейскурант НОВЫЙ'!F240</f>
        <v>-0.11434609189657863</v>
      </c>
    </row>
    <row r="241" spans="1:15" ht="12.75" customHeight="1">
      <c r="A241" s="22">
        <f t="shared" si="45"/>
        <v>59</v>
      </c>
      <c r="B241" s="23" t="s">
        <v>52</v>
      </c>
      <c r="C241" s="49" t="s">
        <v>53</v>
      </c>
      <c r="D241" s="50"/>
      <c r="E241" s="51"/>
      <c r="F241" s="19">
        <v>145.00906706372524</v>
      </c>
      <c r="G241" s="38">
        <v>156</v>
      </c>
      <c r="H241" s="39">
        <f>'[1]Рабочая табличка'!F206</f>
        <v>122.37052072888207</v>
      </c>
      <c r="I241" s="25">
        <f t="shared" si="49"/>
        <v>160</v>
      </c>
      <c r="J241" s="26">
        <f t="shared" si="50"/>
        <v>1.0757947979311164</v>
      </c>
      <c r="K241" s="24">
        <f t="shared" si="51"/>
        <v>135</v>
      </c>
      <c r="L241" s="25">
        <f t="shared" si="52"/>
        <v>179</v>
      </c>
      <c r="M241" s="25">
        <f t="shared" si="47"/>
        <v>192</v>
      </c>
      <c r="N241" s="45">
        <f t="shared" si="48"/>
        <v>0.07262569832402233</v>
      </c>
      <c r="O241" s="46">
        <f>M241-'[2]Прейскурант НОВЫЙ'!F241</f>
        <v>-0.4270834539448458</v>
      </c>
    </row>
    <row r="242" spans="1:15" ht="12.75" customHeight="1">
      <c r="A242" s="22">
        <f t="shared" si="45"/>
        <v>60</v>
      </c>
      <c r="B242" s="23" t="s">
        <v>54</v>
      </c>
      <c r="C242" s="49" t="s">
        <v>55</v>
      </c>
      <c r="D242" s="50"/>
      <c r="E242" s="51"/>
      <c r="F242" s="19">
        <v>156.00039858557034</v>
      </c>
      <c r="G242" s="38">
        <v>166</v>
      </c>
      <c r="H242" s="39">
        <f>'[1]Рабочая табличка'!F207</f>
        <v>131.42409316391772</v>
      </c>
      <c r="I242" s="25">
        <f t="shared" si="49"/>
        <v>172</v>
      </c>
      <c r="J242" s="26">
        <f t="shared" si="50"/>
        <v>1.0640998452894632</v>
      </c>
      <c r="K242" s="24">
        <f t="shared" si="51"/>
        <v>145</v>
      </c>
      <c r="L242" s="25">
        <f t="shared" si="52"/>
        <v>193</v>
      </c>
      <c r="M242" s="25">
        <f t="shared" si="47"/>
        <v>207</v>
      </c>
      <c r="N242" s="45">
        <f t="shared" si="48"/>
        <v>0.07253886010362698</v>
      </c>
      <c r="O242" s="46">
        <f>M242-'[2]Прейскурант НОВЫЙ'!F242</f>
        <v>-0.35048212043193416</v>
      </c>
    </row>
    <row r="243" spans="1:15" ht="12.75" customHeight="1">
      <c r="A243" s="22">
        <f t="shared" si="45"/>
        <v>61</v>
      </c>
      <c r="B243" s="23" t="s">
        <v>56</v>
      </c>
      <c r="C243" s="49" t="s">
        <v>57</v>
      </c>
      <c r="D243" s="50"/>
      <c r="E243" s="51"/>
      <c r="F243" s="19">
        <v>210.0495896093447</v>
      </c>
      <c r="G243" s="38">
        <v>251</v>
      </c>
      <c r="H243" s="39">
        <f>'[1]Рабочая табличка'!F208</f>
        <v>180.4549738911896</v>
      </c>
      <c r="I243" s="25">
        <f t="shared" si="49"/>
        <v>231</v>
      </c>
      <c r="J243" s="26">
        <f t="shared" si="50"/>
        <v>1.1949559171565907</v>
      </c>
      <c r="K243" s="24">
        <f t="shared" si="51"/>
        <v>199</v>
      </c>
      <c r="L243" s="25">
        <f t="shared" si="52"/>
        <v>259</v>
      </c>
      <c r="M243" s="25">
        <f t="shared" si="47"/>
        <v>277</v>
      </c>
      <c r="N243" s="45">
        <f t="shared" si="48"/>
        <v>0.06949806949806958</v>
      </c>
      <c r="O243" s="46">
        <f>M243-'[2]Прейскурант НОВЫЙ'!F243</f>
        <v>-0.3906106226023667</v>
      </c>
    </row>
    <row r="244" spans="1:15" ht="12.75" customHeight="1">
      <c r="A244" s="22">
        <f t="shared" si="45"/>
        <v>62</v>
      </c>
      <c r="B244" s="23" t="s">
        <v>58</v>
      </c>
      <c r="C244" s="49" t="s">
        <v>59</v>
      </c>
      <c r="D244" s="50"/>
      <c r="E244" s="51"/>
      <c r="F244" s="19">
        <v>155.9352475871644</v>
      </c>
      <c r="G244" s="38">
        <v>165</v>
      </c>
      <c r="H244" s="39">
        <f>'[1]Рабочая табличка'!F209</f>
        <v>133.2779893907388</v>
      </c>
      <c r="I244" s="25">
        <f t="shared" si="49"/>
        <v>172</v>
      </c>
      <c r="J244" s="26">
        <f t="shared" si="50"/>
        <v>1.0581315164665936</v>
      </c>
      <c r="K244" s="24">
        <f t="shared" si="51"/>
        <v>147</v>
      </c>
      <c r="L244" s="25">
        <f t="shared" si="52"/>
        <v>193</v>
      </c>
      <c r="M244" s="25">
        <f t="shared" si="47"/>
        <v>207</v>
      </c>
      <c r="N244" s="45">
        <f t="shared" si="48"/>
        <v>0.07253886010362698</v>
      </c>
      <c r="O244" s="46">
        <f>M244-'[2]Прейскурант НОВЫЙ'!F244</f>
        <v>0.23101701056052093</v>
      </c>
    </row>
    <row r="245" spans="1:15" ht="12.75" customHeight="1">
      <c r="A245" s="22">
        <f t="shared" si="45"/>
        <v>63</v>
      </c>
      <c r="B245" s="23" t="s">
        <v>60</v>
      </c>
      <c r="C245" s="49" t="s">
        <v>61</v>
      </c>
      <c r="D245" s="50"/>
      <c r="E245" s="51"/>
      <c r="F245" s="19">
        <v>124.34759418151809</v>
      </c>
      <c r="G245" s="38">
        <v>161</v>
      </c>
      <c r="H245" s="39">
        <f>'[1]Рабочая табличка'!F210</f>
        <v>106.27999502693854</v>
      </c>
      <c r="I245" s="25">
        <f t="shared" si="49"/>
        <v>137</v>
      </c>
      <c r="J245" s="26">
        <f t="shared" si="50"/>
        <v>1.2947576594443642</v>
      </c>
      <c r="K245" s="24">
        <f t="shared" si="51"/>
        <v>117</v>
      </c>
      <c r="L245" s="25">
        <f t="shared" si="52"/>
        <v>153</v>
      </c>
      <c r="M245" s="25">
        <f t="shared" si="47"/>
        <v>164</v>
      </c>
      <c r="N245" s="45">
        <f t="shared" si="48"/>
        <v>0.07189542483660127</v>
      </c>
      <c r="O245" s="46">
        <f>M245-'[2]Прейскурант НОВЫЙ'!F245</f>
        <v>0.1660561859574159</v>
      </c>
    </row>
    <row r="246" spans="1:15" ht="12.75" customHeight="1">
      <c r="A246" s="22">
        <f t="shared" si="45"/>
        <v>64</v>
      </c>
      <c r="B246" s="23" t="s">
        <v>62</v>
      </c>
      <c r="C246" s="49" t="s">
        <v>63</v>
      </c>
      <c r="D246" s="50"/>
      <c r="E246" s="51"/>
      <c r="F246" s="19">
        <v>128.71721013131645</v>
      </c>
      <c r="G246" s="38">
        <v>137</v>
      </c>
      <c r="H246" s="39">
        <f>'[1]Рабочая табличка'!F211</f>
        <v>110.01470951394569</v>
      </c>
      <c r="I246" s="25">
        <f t="shared" si="49"/>
        <v>142</v>
      </c>
      <c r="J246" s="26">
        <f t="shared" si="50"/>
        <v>1.0643487367402813</v>
      </c>
      <c r="K246" s="24">
        <f t="shared" si="51"/>
        <v>121</v>
      </c>
      <c r="L246" s="25">
        <f t="shared" si="52"/>
        <v>159</v>
      </c>
      <c r="M246" s="25">
        <f t="shared" si="47"/>
        <v>170</v>
      </c>
      <c r="N246" s="45">
        <f t="shared" si="48"/>
        <v>0.0691823899371069</v>
      </c>
      <c r="O246" s="46">
        <f>M246-'[2]Прейскурант НОВЫЙ'!F246</f>
        <v>0.08829015098518767</v>
      </c>
    </row>
    <row r="247" spans="1:15" ht="12.75" customHeight="1">
      <c r="A247" s="22">
        <f t="shared" si="45"/>
        <v>65</v>
      </c>
      <c r="B247" s="23" t="s">
        <v>64</v>
      </c>
      <c r="C247" s="49" t="s">
        <v>65</v>
      </c>
      <c r="D247" s="50"/>
      <c r="E247" s="51"/>
      <c r="F247" s="19">
        <v>221.64904174535718</v>
      </c>
      <c r="G247" s="38">
        <v>265</v>
      </c>
      <c r="H247" s="39">
        <f>'[1]Рабочая табличка'!F212</f>
        <v>191.0767601253079</v>
      </c>
      <c r="I247" s="25">
        <f t="shared" si="49"/>
        <v>244</v>
      </c>
      <c r="J247" s="26">
        <f t="shared" si="50"/>
        <v>1.195583783774923</v>
      </c>
      <c r="K247" s="24">
        <f t="shared" si="51"/>
        <v>210</v>
      </c>
      <c r="L247" s="25">
        <f t="shared" si="52"/>
        <v>273</v>
      </c>
      <c r="M247" s="25">
        <f t="shared" si="47"/>
        <v>292</v>
      </c>
      <c r="N247" s="45">
        <f t="shared" si="48"/>
        <v>0.06959706959706957</v>
      </c>
      <c r="O247" s="46">
        <f>M247-'[2]Прейскурант НОВЫЙ'!F247</f>
        <v>0.1318431555494044</v>
      </c>
    </row>
    <row r="248" spans="1:15" ht="27.75" customHeight="1">
      <c r="A248" s="22">
        <f aca="true" t="shared" si="53" ref="A248:A290">A247+1</f>
        <v>66</v>
      </c>
      <c r="B248" s="23" t="s">
        <v>66</v>
      </c>
      <c r="C248" s="49" t="s">
        <v>67</v>
      </c>
      <c r="D248" s="50"/>
      <c r="E248" s="51"/>
      <c r="F248" s="19">
        <v>215.5706417453572</v>
      </c>
      <c r="G248" s="38">
        <v>258</v>
      </c>
      <c r="H248" s="39">
        <f>'[1]Рабочая табличка'!F213</f>
        <v>185.83676012530793</v>
      </c>
      <c r="I248" s="25">
        <f t="shared" si="49"/>
        <v>237</v>
      </c>
      <c r="J248" s="26">
        <f t="shared" si="50"/>
        <v>1.196823453839148</v>
      </c>
      <c r="K248" s="24">
        <f t="shared" si="51"/>
        <v>204</v>
      </c>
      <c r="L248" s="25">
        <f t="shared" si="52"/>
        <v>265</v>
      </c>
      <c r="M248" s="25">
        <f t="shared" si="47"/>
        <v>284</v>
      </c>
      <c r="N248" s="45">
        <f t="shared" si="48"/>
        <v>0.07169811320754715</v>
      </c>
      <c r="O248" s="46">
        <f>M248-'[2]Прейскурант НОВЫЙ'!F248</f>
        <v>-0.4197133072785846</v>
      </c>
    </row>
    <row r="249" spans="1:15" ht="26.25" customHeight="1">
      <c r="A249" s="22">
        <f t="shared" si="53"/>
        <v>67</v>
      </c>
      <c r="B249" s="23" t="s">
        <v>68</v>
      </c>
      <c r="C249" s="49" t="s">
        <v>69</v>
      </c>
      <c r="D249" s="50"/>
      <c r="E249" s="51"/>
      <c r="F249" s="19">
        <v>211.07029470485594</v>
      </c>
      <c r="G249" s="38">
        <v>251</v>
      </c>
      <c r="H249" s="39">
        <f>'[1]Рабочая табличка'!F214</f>
        <v>182.5867601253079</v>
      </c>
      <c r="I249" s="25">
        <f t="shared" si="49"/>
        <v>232</v>
      </c>
      <c r="J249" s="26">
        <f t="shared" si="50"/>
        <v>1.1891772849939808</v>
      </c>
      <c r="K249" s="24">
        <f t="shared" si="51"/>
        <v>201</v>
      </c>
      <c r="L249" s="25">
        <f t="shared" si="52"/>
        <v>260</v>
      </c>
      <c r="M249" s="25">
        <f t="shared" si="47"/>
        <v>278</v>
      </c>
      <c r="N249" s="45">
        <f t="shared" si="48"/>
        <v>0.0692307692307692</v>
      </c>
      <c r="O249" s="46">
        <f>M249-'[2]Прейскурант НОВЫЙ'!F249</f>
        <v>0.013440040350019444</v>
      </c>
    </row>
    <row r="250" spans="1:15" ht="26.25" customHeight="1">
      <c r="A250" s="22">
        <f t="shared" si="53"/>
        <v>68</v>
      </c>
      <c r="B250" s="23" t="s">
        <v>70</v>
      </c>
      <c r="C250" s="49" t="s">
        <v>71</v>
      </c>
      <c r="D250" s="50"/>
      <c r="E250" s="51"/>
      <c r="F250" s="19">
        <v>201.01028442448</v>
      </c>
      <c r="G250" s="38">
        <v>251</v>
      </c>
      <c r="H250" s="39">
        <f>'[1]Рабочая табличка'!F215</f>
        <v>174.3367601253079</v>
      </c>
      <c r="I250" s="25">
        <f t="shared" si="49"/>
        <v>221</v>
      </c>
      <c r="J250" s="26">
        <f t="shared" si="50"/>
        <v>1.2486923279505195</v>
      </c>
      <c r="K250" s="24">
        <f t="shared" si="51"/>
        <v>192</v>
      </c>
      <c r="L250" s="25">
        <f t="shared" si="52"/>
        <v>248</v>
      </c>
      <c r="M250" s="25">
        <f t="shared" si="47"/>
        <v>265</v>
      </c>
      <c r="N250" s="45">
        <f t="shared" si="48"/>
        <v>0.06854838709677424</v>
      </c>
      <c r="O250" s="46">
        <f>M250-'[2]Прейскурант НОВЫЙ'!F250</f>
        <v>-0.029559283564594807</v>
      </c>
    </row>
    <row r="251" spans="1:15" ht="26.25" customHeight="1">
      <c r="A251" s="22">
        <f t="shared" si="53"/>
        <v>69</v>
      </c>
      <c r="B251" s="23" t="s">
        <v>72</v>
      </c>
      <c r="C251" s="49" t="s">
        <v>73</v>
      </c>
      <c r="D251" s="50"/>
      <c r="E251" s="51"/>
      <c r="F251" s="19">
        <v>214.7006417453572</v>
      </c>
      <c r="G251" s="38">
        <v>261</v>
      </c>
      <c r="H251" s="39">
        <f>'[1]Рабочая табличка'!F216</f>
        <v>185.08676012530793</v>
      </c>
      <c r="I251" s="25">
        <f t="shared" si="49"/>
        <v>236</v>
      </c>
      <c r="J251" s="26">
        <f t="shared" si="50"/>
        <v>1.2156461102224163</v>
      </c>
      <c r="K251" s="24">
        <f t="shared" si="51"/>
        <v>204</v>
      </c>
      <c r="L251" s="25">
        <f t="shared" si="52"/>
        <v>264</v>
      </c>
      <c r="M251" s="25">
        <f t="shared" si="47"/>
        <v>282</v>
      </c>
      <c r="N251" s="45">
        <f t="shared" si="48"/>
        <v>0.06818181818181812</v>
      </c>
      <c r="O251" s="46">
        <f>M251-'[2]Прейскурант НОВЫЙ'!F251</f>
        <v>-0.13532016779294054</v>
      </c>
    </row>
    <row r="252" spans="1:15" ht="28.5" customHeight="1">
      <c r="A252" s="22">
        <f t="shared" si="53"/>
        <v>70</v>
      </c>
      <c r="B252" s="23" t="s">
        <v>74</v>
      </c>
      <c r="C252" s="49" t="s">
        <v>75</v>
      </c>
      <c r="D252" s="50"/>
      <c r="E252" s="51"/>
      <c r="F252" s="19">
        <v>201.11882345472713</v>
      </c>
      <c r="G252" s="38">
        <v>258</v>
      </c>
      <c r="H252" s="39">
        <f>'[1]Рабочая табличка'!F217</f>
        <v>177.9812596944488</v>
      </c>
      <c r="I252" s="25">
        <f t="shared" si="49"/>
        <v>221</v>
      </c>
      <c r="J252" s="26">
        <f t="shared" si="50"/>
        <v>1.2828237335928783</v>
      </c>
      <c r="K252" s="24">
        <f t="shared" si="51"/>
        <v>196</v>
      </c>
      <c r="L252" s="25">
        <f t="shared" si="52"/>
        <v>248</v>
      </c>
      <c r="M252" s="25">
        <f t="shared" si="47"/>
        <v>265</v>
      </c>
      <c r="N252" s="45">
        <f t="shared" si="48"/>
        <v>0.06854838709677424</v>
      </c>
      <c r="O252" s="46">
        <f>M252-'[2]Прейскурант НОВЫЙ'!F252</f>
        <v>-0.0944116521531555</v>
      </c>
    </row>
    <row r="253" spans="1:15" ht="13.5" customHeight="1">
      <c r="A253" s="22">
        <f t="shared" si="53"/>
        <v>71</v>
      </c>
      <c r="B253" s="23" t="s">
        <v>76</v>
      </c>
      <c r="C253" s="49" t="s">
        <v>77</v>
      </c>
      <c r="D253" s="50"/>
      <c r="E253" s="51"/>
      <c r="F253" s="19">
        <v>257.8969431472368</v>
      </c>
      <c r="G253" s="38">
        <v>296</v>
      </c>
      <c r="H253" s="39">
        <f>'[1]Рабочая табличка'!F218</f>
        <v>219.4867601253079</v>
      </c>
      <c r="I253" s="25">
        <f t="shared" si="49"/>
        <v>284</v>
      </c>
      <c r="J253" s="26">
        <f t="shared" si="50"/>
        <v>1.1477452830102357</v>
      </c>
      <c r="K253" s="24">
        <f t="shared" si="51"/>
        <v>241</v>
      </c>
      <c r="L253" s="25">
        <f t="shared" si="52"/>
        <v>318</v>
      </c>
      <c r="M253" s="25">
        <f t="shared" si="47"/>
        <v>340</v>
      </c>
      <c r="N253" s="45">
        <f t="shared" si="48"/>
        <v>0.0691823899371069</v>
      </c>
      <c r="O253" s="46">
        <f>M253-'[2]Прейскурант НОВЫЙ'!F253</f>
        <v>0.40157940673611847</v>
      </c>
    </row>
    <row r="254" spans="1:15" ht="13.5" customHeight="1">
      <c r="A254" s="22">
        <f t="shared" si="53"/>
        <v>72</v>
      </c>
      <c r="B254" s="23" t="s">
        <v>78</v>
      </c>
      <c r="C254" s="49" t="s">
        <v>79</v>
      </c>
      <c r="D254" s="50"/>
      <c r="E254" s="51"/>
      <c r="F254" s="19">
        <v>277.93296666748745</v>
      </c>
      <c r="G254" s="38">
        <v>329</v>
      </c>
      <c r="H254" s="39">
        <f>'[1]Рабочая табличка'!F219</f>
        <v>236.13676012530794</v>
      </c>
      <c r="I254" s="25">
        <f t="shared" si="49"/>
        <v>306</v>
      </c>
      <c r="J254" s="26">
        <f t="shared" si="50"/>
        <v>1.183738668876974</v>
      </c>
      <c r="K254" s="24">
        <f t="shared" si="51"/>
        <v>260</v>
      </c>
      <c r="L254" s="25">
        <f t="shared" si="52"/>
        <v>343</v>
      </c>
      <c r="M254" s="25">
        <f t="shared" si="47"/>
        <v>367</v>
      </c>
      <c r="N254" s="45">
        <f t="shared" si="48"/>
        <v>0.06997084548104948</v>
      </c>
      <c r="O254" s="46">
        <f>M254-'[2]Прейскурант НОВЫЙ'!F254</f>
        <v>0.4232276310784755</v>
      </c>
    </row>
    <row r="255" spans="1:15" ht="27" customHeight="1">
      <c r="A255" s="22">
        <f t="shared" si="53"/>
        <v>73</v>
      </c>
      <c r="B255" s="23" t="s">
        <v>80</v>
      </c>
      <c r="C255" s="49" t="s">
        <v>81</v>
      </c>
      <c r="D255" s="50"/>
      <c r="E255" s="51"/>
      <c r="F255" s="19">
        <v>277.92119666748744</v>
      </c>
      <c r="G255" s="38">
        <v>293</v>
      </c>
      <c r="H255" s="39">
        <f>'[1]Рабочая табличка'!F220</f>
        <v>236.12676012530795</v>
      </c>
      <c r="I255" s="25">
        <f t="shared" si="49"/>
        <v>306</v>
      </c>
      <c r="J255" s="26">
        <f t="shared" si="50"/>
        <v>1.0542556793555882</v>
      </c>
      <c r="K255" s="24">
        <f t="shared" si="51"/>
        <v>260</v>
      </c>
      <c r="L255" s="25">
        <f t="shared" si="52"/>
        <v>343</v>
      </c>
      <c r="M255" s="25">
        <f t="shared" si="47"/>
        <v>367</v>
      </c>
      <c r="N255" s="45">
        <f t="shared" si="48"/>
        <v>0.06997084548104948</v>
      </c>
      <c r="O255" s="46">
        <f>M255-'[2]Прейскурант НОВЫЙ'!F255</f>
        <v>0.4885083984467542</v>
      </c>
    </row>
    <row r="256" spans="1:15" ht="13.5" customHeight="1">
      <c r="A256" s="22">
        <f t="shared" si="53"/>
        <v>74</v>
      </c>
      <c r="B256" s="23" t="s">
        <v>82</v>
      </c>
      <c r="C256" s="49" t="s">
        <v>83</v>
      </c>
      <c r="D256" s="50"/>
      <c r="E256" s="51"/>
      <c r="F256" s="19">
        <v>307.14427426874045</v>
      </c>
      <c r="G256" s="38">
        <v>311</v>
      </c>
      <c r="H256" s="39">
        <f>'[1]Рабочая табличка'!F221</f>
        <v>258.7567601253079</v>
      </c>
      <c r="I256" s="25">
        <f t="shared" si="49"/>
        <v>338</v>
      </c>
      <c r="J256" s="26">
        <f t="shared" si="50"/>
        <v>1.0125534677162367</v>
      </c>
      <c r="K256" s="24">
        <f t="shared" si="51"/>
        <v>285</v>
      </c>
      <c r="L256" s="25">
        <f t="shared" si="52"/>
        <v>379</v>
      </c>
      <c r="M256" s="25">
        <f t="shared" si="47"/>
        <v>406</v>
      </c>
      <c r="N256" s="45">
        <f t="shared" si="48"/>
        <v>0.0712401055408971</v>
      </c>
      <c r="O256" s="46">
        <f>M256-'[2]Прейскурант НОВЫЙ'!F256</f>
        <v>-0.2792090986596918</v>
      </c>
    </row>
    <row r="257" spans="1:15" ht="12.75" customHeight="1">
      <c r="A257" s="22">
        <f t="shared" si="53"/>
        <v>75</v>
      </c>
      <c r="B257" s="23" t="s">
        <v>84</v>
      </c>
      <c r="C257" s="49" t="s">
        <v>85</v>
      </c>
      <c r="D257" s="50"/>
      <c r="E257" s="51"/>
      <c r="F257" s="19">
        <v>325.2111510288658</v>
      </c>
      <c r="G257" s="38">
        <v>374</v>
      </c>
      <c r="H257" s="39">
        <f>'[1]Рабочая табличка'!F222</f>
        <v>273.7467601253079</v>
      </c>
      <c r="I257" s="25">
        <f t="shared" si="49"/>
        <v>358</v>
      </c>
      <c r="J257" s="26">
        <f t="shared" si="50"/>
        <v>1.1500220666381875</v>
      </c>
      <c r="K257" s="24">
        <f t="shared" si="51"/>
        <v>301</v>
      </c>
      <c r="L257" s="25">
        <f t="shared" si="52"/>
        <v>401</v>
      </c>
      <c r="M257" s="25">
        <f t="shared" si="47"/>
        <v>429</v>
      </c>
      <c r="N257" s="45">
        <f t="shared" si="48"/>
        <v>0.06982543640897765</v>
      </c>
      <c r="O257" s="46">
        <f>M257-'[2]Прейскурант НОВЫЙ'!F257</f>
        <v>-0.16070686488416186</v>
      </c>
    </row>
    <row r="258" spans="1:15" ht="12.75" customHeight="1">
      <c r="A258" s="22">
        <f t="shared" si="53"/>
        <v>76</v>
      </c>
      <c r="B258" s="23" t="s">
        <v>86</v>
      </c>
      <c r="C258" s="49" t="s">
        <v>87</v>
      </c>
      <c r="D258" s="50"/>
      <c r="E258" s="51"/>
      <c r="F258" s="19">
        <v>219.18984174535717</v>
      </c>
      <c r="G258" s="38">
        <v>264</v>
      </c>
      <c r="H258" s="39">
        <f>'[1]Рабочая табличка'!F223</f>
        <v>188.9567601253079</v>
      </c>
      <c r="I258" s="25">
        <f t="shared" si="49"/>
        <v>241</v>
      </c>
      <c r="J258" s="26">
        <f t="shared" si="50"/>
        <v>1.2044353784729716</v>
      </c>
      <c r="K258" s="24">
        <f t="shared" si="51"/>
        <v>208</v>
      </c>
      <c r="L258" s="25">
        <f t="shared" si="52"/>
        <v>270</v>
      </c>
      <c r="M258" s="25">
        <f t="shared" si="47"/>
        <v>289</v>
      </c>
      <c r="N258" s="45">
        <f t="shared" si="48"/>
        <v>0.07037037037037042</v>
      </c>
      <c r="O258" s="46">
        <f>M258-'[2]Прейскурант НОВЫЙ'!F258</f>
        <v>-0.29341665490716196</v>
      </c>
    </row>
    <row r="259" spans="1:15" ht="12.75" customHeight="1">
      <c r="A259" s="22">
        <f t="shared" si="53"/>
        <v>77</v>
      </c>
      <c r="B259" s="23" t="s">
        <v>88</v>
      </c>
      <c r="C259" s="49" t="s">
        <v>89</v>
      </c>
      <c r="D259" s="50"/>
      <c r="E259" s="51"/>
      <c r="F259" s="19">
        <v>221.05744174535718</v>
      </c>
      <c r="G259" s="38">
        <v>249</v>
      </c>
      <c r="H259" s="39">
        <f>'[1]Рабочая табличка'!F224</f>
        <v>190.56676012530792</v>
      </c>
      <c r="I259" s="25">
        <f t="shared" si="49"/>
        <v>243</v>
      </c>
      <c r="J259" s="26">
        <f t="shared" si="50"/>
        <v>1.1264040605646324</v>
      </c>
      <c r="K259" s="24">
        <f t="shared" si="51"/>
        <v>210</v>
      </c>
      <c r="L259" s="25">
        <f t="shared" si="52"/>
        <v>272</v>
      </c>
      <c r="M259" s="25">
        <f t="shared" si="47"/>
        <v>291</v>
      </c>
      <c r="N259" s="45">
        <f t="shared" si="48"/>
        <v>0.06985294117647056</v>
      </c>
      <c r="O259" s="46">
        <f>M259-'[2]Прейскурант НОВЫЙ'!F259</f>
        <v>-0.29063845228591845</v>
      </c>
    </row>
    <row r="260" spans="1:15" ht="24.75" customHeight="1">
      <c r="A260" s="22">
        <f t="shared" si="53"/>
        <v>78</v>
      </c>
      <c r="B260" s="23" t="s">
        <v>90</v>
      </c>
      <c r="C260" s="49" t="s">
        <v>91</v>
      </c>
      <c r="D260" s="50"/>
      <c r="E260" s="51"/>
      <c r="F260" s="19">
        <v>259.7299431472368</v>
      </c>
      <c r="G260" s="38">
        <v>308</v>
      </c>
      <c r="H260" s="39">
        <f>'[1]Рабочая табличка'!F225</f>
        <v>221.0467601253079</v>
      </c>
      <c r="I260" s="25">
        <f t="shared" si="49"/>
        <v>286</v>
      </c>
      <c r="J260" s="26">
        <f t="shared" si="50"/>
        <v>1.1858471005224056</v>
      </c>
      <c r="K260" s="24">
        <f t="shared" si="51"/>
        <v>243</v>
      </c>
      <c r="L260" s="25">
        <f t="shared" si="52"/>
        <v>320</v>
      </c>
      <c r="M260" s="25">
        <f t="shared" si="47"/>
        <v>342</v>
      </c>
      <c r="N260" s="45">
        <f t="shared" si="48"/>
        <v>0.06875000000000009</v>
      </c>
      <c r="O260" s="46">
        <f>M260-'[2]Прейскурант НОВЫЙ'!F260</f>
        <v>-0.22250601589496455</v>
      </c>
    </row>
    <row r="261" spans="1:15" ht="12.75" customHeight="1">
      <c r="A261" s="22">
        <f t="shared" si="53"/>
        <v>79</v>
      </c>
      <c r="B261" s="23" t="s">
        <v>92</v>
      </c>
      <c r="C261" s="49" t="s">
        <v>93</v>
      </c>
      <c r="D261" s="50"/>
      <c r="E261" s="51"/>
      <c r="F261" s="19">
        <v>249.8029093466103</v>
      </c>
      <c r="G261" s="38">
        <v>289</v>
      </c>
      <c r="H261" s="39">
        <f>'[1]Рабочая табличка'!F226</f>
        <v>213.50676012530795</v>
      </c>
      <c r="I261" s="25">
        <f t="shared" si="49"/>
        <v>275</v>
      </c>
      <c r="J261" s="26">
        <f t="shared" si="50"/>
        <v>1.156912066220183</v>
      </c>
      <c r="K261" s="24">
        <f t="shared" si="51"/>
        <v>235</v>
      </c>
      <c r="L261" s="25">
        <f t="shared" si="52"/>
        <v>308</v>
      </c>
      <c r="M261" s="25">
        <f t="shared" si="47"/>
        <v>330</v>
      </c>
      <c r="N261" s="45">
        <f t="shared" si="48"/>
        <v>0.0714285714285714</v>
      </c>
      <c r="O261" s="46">
        <f>M261-'[2]Прейскурант НОВЫЙ'!F261</f>
        <v>-0.12189026138639747</v>
      </c>
    </row>
    <row r="262" spans="1:15" ht="12.75" customHeight="1">
      <c r="A262" s="22">
        <f t="shared" si="53"/>
        <v>80</v>
      </c>
      <c r="B262" s="23" t="s">
        <v>94</v>
      </c>
      <c r="C262" s="49" t="s">
        <v>95</v>
      </c>
      <c r="D262" s="50"/>
      <c r="E262" s="51"/>
      <c r="F262" s="19">
        <v>198.33598807879062</v>
      </c>
      <c r="G262" s="38">
        <v>275</v>
      </c>
      <c r="H262" s="39">
        <f>'[1]Рабочая табличка'!F227</f>
        <v>173.21920356226255</v>
      </c>
      <c r="I262" s="25">
        <f t="shared" si="49"/>
        <v>218</v>
      </c>
      <c r="J262" s="26">
        <f t="shared" si="50"/>
        <v>1.3865360626874936</v>
      </c>
      <c r="K262" s="24">
        <f t="shared" si="51"/>
        <v>191</v>
      </c>
      <c r="L262" s="25">
        <f t="shared" si="52"/>
        <v>244</v>
      </c>
      <c r="M262" s="25">
        <f t="shared" si="47"/>
        <v>261</v>
      </c>
      <c r="N262" s="45">
        <f t="shared" si="48"/>
        <v>0.069672131147541</v>
      </c>
      <c r="O262" s="46">
        <f>M262-'[2]Прейскурант НОВЫЙ'!F262</f>
        <v>-0.3056721366531292</v>
      </c>
    </row>
    <row r="263" spans="1:15" ht="12.75">
      <c r="A263" s="22">
        <f t="shared" si="53"/>
        <v>81</v>
      </c>
      <c r="B263" s="23" t="s">
        <v>96</v>
      </c>
      <c r="C263" s="49" t="s">
        <v>97</v>
      </c>
      <c r="D263" s="50"/>
      <c r="E263" s="51"/>
      <c r="F263" s="19">
        <v>116.98843616942295</v>
      </c>
      <c r="G263" s="38">
        <v>170</v>
      </c>
      <c r="H263" s="39">
        <f>'[1]Рабочая табличка'!F228</f>
        <v>109.33498707422706</v>
      </c>
      <c r="I263" s="25">
        <f t="shared" si="49"/>
        <v>129</v>
      </c>
      <c r="J263" s="26">
        <f t="shared" si="50"/>
        <v>1.4531350752804795</v>
      </c>
      <c r="K263" s="24">
        <f t="shared" si="51"/>
        <v>120</v>
      </c>
      <c r="L263" s="25">
        <f t="shared" si="52"/>
        <v>144</v>
      </c>
      <c r="M263" s="25">
        <f t="shared" si="47"/>
        <v>154</v>
      </c>
      <c r="N263" s="45">
        <f t="shared" si="48"/>
        <v>0.06944444444444442</v>
      </c>
      <c r="O263" s="46">
        <f>M263-'[2]Прейскурант НОВЫЙ'!F263</f>
        <v>0.2532029727752274</v>
      </c>
    </row>
    <row r="264" spans="1:15" ht="27" customHeight="1">
      <c r="A264" s="22">
        <f t="shared" si="53"/>
        <v>82</v>
      </c>
      <c r="B264" s="23" t="s">
        <v>98</v>
      </c>
      <c r="C264" s="49" t="s">
        <v>99</v>
      </c>
      <c r="D264" s="50"/>
      <c r="E264" s="51"/>
      <c r="F264" s="19">
        <v>265.8869431472368</v>
      </c>
      <c r="G264" s="38">
        <v>332</v>
      </c>
      <c r="H264" s="39">
        <f>'[1]Рабочая табличка'!F229</f>
        <v>226.28676012530795</v>
      </c>
      <c r="I264" s="25">
        <f t="shared" si="49"/>
        <v>292</v>
      </c>
      <c r="J264" s="26">
        <f t="shared" si="50"/>
        <v>1.2486510095990406</v>
      </c>
      <c r="K264" s="24">
        <f t="shared" si="51"/>
        <v>249</v>
      </c>
      <c r="L264" s="25">
        <f t="shared" si="52"/>
        <v>327</v>
      </c>
      <c r="M264" s="25">
        <f t="shared" si="47"/>
        <v>350</v>
      </c>
      <c r="N264" s="45">
        <f t="shared" si="48"/>
        <v>0.07033639143730896</v>
      </c>
      <c r="O264" s="46">
        <f>M264-'[2]Прейскурант НОВЫЙ'!F264</f>
        <v>-0.48172611630451456</v>
      </c>
    </row>
    <row r="265" spans="1:15" ht="29.25" customHeight="1">
      <c r="A265" s="22">
        <f t="shared" si="53"/>
        <v>83</v>
      </c>
      <c r="B265" s="23" t="s">
        <v>100</v>
      </c>
      <c r="C265" s="49" t="s">
        <v>101</v>
      </c>
      <c r="D265" s="50"/>
      <c r="E265" s="51"/>
      <c r="F265" s="19">
        <v>308.1901175086152</v>
      </c>
      <c r="G265" s="38">
        <v>395</v>
      </c>
      <c r="H265" s="39">
        <f>'[1]Рабочая табличка'!F230</f>
        <v>259.8567601253079</v>
      </c>
      <c r="I265" s="25">
        <f t="shared" si="49"/>
        <v>339</v>
      </c>
      <c r="J265" s="26">
        <f t="shared" si="50"/>
        <v>1.2816763989486397</v>
      </c>
      <c r="K265" s="24">
        <f t="shared" si="51"/>
        <v>286</v>
      </c>
      <c r="L265" s="25">
        <f t="shared" si="52"/>
        <v>380</v>
      </c>
      <c r="M265" s="25">
        <f t="shared" si="47"/>
        <v>407</v>
      </c>
      <c r="N265" s="45">
        <f t="shared" si="48"/>
        <v>0.07105263157894748</v>
      </c>
      <c r="O265" s="46">
        <f>M265-'[2]Прейскурант НОВЫЙ'!F265</f>
        <v>-0.26834438510280734</v>
      </c>
    </row>
    <row r="266" spans="1:15" ht="12.75" customHeight="1">
      <c r="A266" s="22">
        <f t="shared" si="53"/>
        <v>84</v>
      </c>
      <c r="B266" s="23" t="s">
        <v>102</v>
      </c>
      <c r="C266" s="49" t="s">
        <v>103</v>
      </c>
      <c r="D266" s="50"/>
      <c r="E266" s="51"/>
      <c r="F266" s="19">
        <v>322.0648642687405</v>
      </c>
      <c r="G266" s="38">
        <v>400</v>
      </c>
      <c r="H266" s="39">
        <f>'[1]Рабочая табличка'!F231</f>
        <v>271.32676012530794</v>
      </c>
      <c r="I266" s="25">
        <f t="shared" si="49"/>
        <v>354</v>
      </c>
      <c r="J266" s="26">
        <f t="shared" si="50"/>
        <v>1.2419858369468955</v>
      </c>
      <c r="K266" s="24">
        <f t="shared" si="51"/>
        <v>298</v>
      </c>
      <c r="L266" s="25">
        <f t="shared" si="52"/>
        <v>396</v>
      </c>
      <c r="M266" s="25">
        <f t="shared" si="47"/>
        <v>424</v>
      </c>
      <c r="N266" s="45">
        <f t="shared" si="48"/>
        <v>0.07070707070707072</v>
      </c>
      <c r="O266" s="46">
        <f>M266-'[2]Прейскурант НОВЫЙ'!F266</f>
        <v>0.336841483600665</v>
      </c>
    </row>
    <row r="267" spans="1:15" ht="12.75" customHeight="1">
      <c r="A267" s="22">
        <f t="shared" si="53"/>
        <v>85</v>
      </c>
      <c r="B267" s="23" t="s">
        <v>104</v>
      </c>
      <c r="C267" s="49" t="s">
        <v>105</v>
      </c>
      <c r="D267" s="50"/>
      <c r="E267" s="51"/>
      <c r="F267" s="19">
        <v>294.3136156690273</v>
      </c>
      <c r="G267" s="38">
        <v>345</v>
      </c>
      <c r="H267" s="39">
        <f>'[1]Рабочая табличка'!F232</f>
        <v>248.7858120617306</v>
      </c>
      <c r="I267" s="25">
        <f t="shared" si="49"/>
        <v>324</v>
      </c>
      <c r="J267" s="26">
        <f t="shared" si="50"/>
        <v>1.1722189583915563</v>
      </c>
      <c r="K267" s="24">
        <f t="shared" si="51"/>
        <v>274</v>
      </c>
      <c r="L267" s="25">
        <f t="shared" si="52"/>
        <v>363</v>
      </c>
      <c r="M267" s="25">
        <f t="shared" si="47"/>
        <v>388</v>
      </c>
      <c r="N267" s="45">
        <f t="shared" si="48"/>
        <v>0.06887052341597788</v>
      </c>
      <c r="O267" s="46">
        <f>M267-'[2]Прейскурант НОВЫЙ'!F267</f>
        <v>0.15640745113182675</v>
      </c>
    </row>
    <row r="268" spans="1:15" ht="12.75" customHeight="1">
      <c r="A268" s="22">
        <f t="shared" si="53"/>
        <v>86</v>
      </c>
      <c r="B268" s="23" t="s">
        <v>106</v>
      </c>
      <c r="C268" s="49" t="s">
        <v>107</v>
      </c>
      <c r="D268" s="50"/>
      <c r="E268" s="51"/>
      <c r="F268" s="19">
        <v>307.14427426874045</v>
      </c>
      <c r="G268" s="38">
        <v>359</v>
      </c>
      <c r="H268" s="39">
        <f>'[1]Рабочая табличка'!F233</f>
        <v>258.7567601253079</v>
      </c>
      <c r="I268" s="25">
        <f t="shared" si="49"/>
        <v>338</v>
      </c>
      <c r="J268" s="26">
        <f t="shared" si="50"/>
        <v>1.1688318164312828</v>
      </c>
      <c r="K268" s="24">
        <f t="shared" si="51"/>
        <v>285</v>
      </c>
      <c r="L268" s="25">
        <f t="shared" si="52"/>
        <v>379</v>
      </c>
      <c r="M268" s="25">
        <f t="shared" si="47"/>
        <v>406</v>
      </c>
      <c r="N268" s="45">
        <f t="shared" si="48"/>
        <v>0.0712401055408971</v>
      </c>
      <c r="O268" s="46">
        <f>M268-'[2]Прейскурант НОВЫЙ'!F268</f>
        <v>-0.28843526007199216</v>
      </c>
    </row>
    <row r="269" spans="1:15" ht="26.25" customHeight="1">
      <c r="A269" s="22">
        <f t="shared" si="53"/>
        <v>87</v>
      </c>
      <c r="B269" s="23" t="s">
        <v>108</v>
      </c>
      <c r="C269" s="49" t="s">
        <v>109</v>
      </c>
      <c r="D269" s="50"/>
      <c r="E269" s="51"/>
      <c r="F269" s="19">
        <v>380.3022582234976</v>
      </c>
      <c r="G269" s="38">
        <v>463</v>
      </c>
      <c r="H269" s="39">
        <f>'[1]Рабочая табличка'!F234</f>
        <v>304.24180657879805</v>
      </c>
      <c r="I269" s="25">
        <f t="shared" si="49"/>
        <v>418</v>
      </c>
      <c r="J269" s="26">
        <f t="shared" si="50"/>
        <v>1.2174526708382107</v>
      </c>
      <c r="K269" s="24">
        <f t="shared" si="51"/>
        <v>335</v>
      </c>
      <c r="L269" s="25">
        <f t="shared" si="52"/>
        <v>468</v>
      </c>
      <c r="M269" s="25">
        <f t="shared" si="47"/>
        <v>501</v>
      </c>
      <c r="N269" s="45">
        <f t="shared" si="48"/>
        <v>0.07051282051282048</v>
      </c>
      <c r="O269" s="46">
        <f>M269-'[2]Прейскурант НОВЫЙ'!F269</f>
        <v>0.48384988184068334</v>
      </c>
    </row>
    <row r="270" spans="1:15" ht="27" customHeight="1">
      <c r="A270" s="22">
        <f t="shared" si="53"/>
        <v>88</v>
      </c>
      <c r="B270" s="23" t="s">
        <v>110</v>
      </c>
      <c r="C270" s="49" t="s">
        <v>111</v>
      </c>
      <c r="D270" s="50"/>
      <c r="E270" s="51"/>
      <c r="F270" s="19">
        <v>190</v>
      </c>
      <c r="G270" s="38">
        <v>452</v>
      </c>
      <c r="H270" s="39">
        <v>175</v>
      </c>
      <c r="I270" s="25">
        <f t="shared" si="49"/>
        <v>209</v>
      </c>
      <c r="J270" s="26">
        <f t="shared" si="50"/>
        <v>2.3789473684210525</v>
      </c>
      <c r="K270" s="24">
        <f t="shared" si="51"/>
        <v>193</v>
      </c>
      <c r="L270" s="25">
        <f t="shared" si="52"/>
        <v>234</v>
      </c>
      <c r="M270" s="25">
        <f t="shared" si="47"/>
        <v>250</v>
      </c>
      <c r="N270" s="45">
        <f t="shared" si="48"/>
        <v>0.06837606837606836</v>
      </c>
      <c r="O270" s="46">
        <f>M270-'[2]Прейскурант НОВЫЙ'!F270</f>
        <v>-0.4757022975738323</v>
      </c>
    </row>
    <row r="271" spans="1:15" ht="12.75" customHeight="1">
      <c r="A271" s="22">
        <f t="shared" si="53"/>
        <v>89</v>
      </c>
      <c r="B271" s="23" t="s">
        <v>112</v>
      </c>
      <c r="C271" s="49" t="s">
        <v>113</v>
      </c>
      <c r="D271" s="50"/>
      <c r="E271" s="51"/>
      <c r="F271" s="19">
        <v>273</v>
      </c>
      <c r="G271" s="38">
        <v>468</v>
      </c>
      <c r="H271" s="39">
        <v>270</v>
      </c>
      <c r="I271" s="25">
        <f t="shared" si="49"/>
        <v>300</v>
      </c>
      <c r="J271" s="26">
        <f t="shared" si="50"/>
        <v>1.7142857142857142</v>
      </c>
      <c r="K271" s="24">
        <f t="shared" si="51"/>
        <v>297</v>
      </c>
      <c r="L271" s="25">
        <f t="shared" si="52"/>
        <v>336</v>
      </c>
      <c r="M271" s="25">
        <f aca="true" t="shared" si="54" ref="M271:M334">ROUND(L271*1.07,0)</f>
        <v>360</v>
      </c>
      <c r="N271" s="45">
        <f aca="true" t="shared" si="55" ref="N271:N334">M271/L271-1</f>
        <v>0.0714285714285714</v>
      </c>
      <c r="O271" s="46">
        <f>M271-'[2]Прейскурант НОВЫЙ'!F271</f>
        <v>0.17291867481583267</v>
      </c>
    </row>
    <row r="272" spans="1:15" ht="12.75" customHeight="1">
      <c r="A272" s="22">
        <f t="shared" si="53"/>
        <v>90</v>
      </c>
      <c r="B272" s="23" t="s">
        <v>114</v>
      </c>
      <c r="C272" s="49" t="s">
        <v>115</v>
      </c>
      <c r="D272" s="50"/>
      <c r="E272" s="51"/>
      <c r="F272" s="19">
        <v>558.2677080727728</v>
      </c>
      <c r="G272" s="38">
        <v>986</v>
      </c>
      <c r="H272" s="39">
        <f>'[1]Рабочая табличка'!F237</f>
        <v>454.24549070201203</v>
      </c>
      <c r="I272" s="25">
        <f t="shared" si="49"/>
        <v>614</v>
      </c>
      <c r="J272" s="26">
        <f t="shared" si="50"/>
        <v>1.7661777418647868</v>
      </c>
      <c r="K272" s="24">
        <f t="shared" si="51"/>
        <v>500</v>
      </c>
      <c r="L272" s="25">
        <f t="shared" si="52"/>
        <v>688</v>
      </c>
      <c r="M272" s="25">
        <f t="shared" si="54"/>
        <v>736</v>
      </c>
      <c r="N272" s="45">
        <f t="shared" si="55"/>
        <v>0.06976744186046502</v>
      </c>
      <c r="O272" s="46">
        <f>M272-'[2]Прейскурант НОВЫЙ'!F272</f>
        <v>-0.08536016270193159</v>
      </c>
    </row>
    <row r="273" spans="1:15" ht="12.75" customHeight="1">
      <c r="A273" s="22">
        <f t="shared" si="53"/>
        <v>91</v>
      </c>
      <c r="B273" s="23" t="s">
        <v>116</v>
      </c>
      <c r="C273" s="49" t="s">
        <v>117</v>
      </c>
      <c r="D273" s="50"/>
      <c r="E273" s="51"/>
      <c r="F273" s="19">
        <v>88.92694315472262</v>
      </c>
      <c r="G273" s="38">
        <v>186</v>
      </c>
      <c r="H273" s="39">
        <f>'[1]Рабочая табличка'!F238</f>
        <v>71.1415545237781</v>
      </c>
      <c r="I273" s="25">
        <f t="shared" si="49"/>
        <v>98</v>
      </c>
      <c r="J273" s="26">
        <f t="shared" si="50"/>
        <v>2.0916045621446973</v>
      </c>
      <c r="K273" s="24">
        <f t="shared" si="51"/>
        <v>78</v>
      </c>
      <c r="L273" s="25">
        <f t="shared" si="52"/>
        <v>110</v>
      </c>
      <c r="M273" s="25">
        <f t="shared" si="54"/>
        <v>118</v>
      </c>
      <c r="N273" s="45">
        <f t="shared" si="55"/>
        <v>0.07272727272727275</v>
      </c>
      <c r="O273" s="46">
        <f>M273-'[2]Прейскурант НОВЫЙ'!F273</f>
        <v>0.267317708724633</v>
      </c>
    </row>
    <row r="274" spans="1:15" ht="12.75" customHeight="1">
      <c r="A274" s="22">
        <f t="shared" si="53"/>
        <v>92</v>
      </c>
      <c r="B274" s="23" t="s">
        <v>118</v>
      </c>
      <c r="C274" s="49" t="s">
        <v>119</v>
      </c>
      <c r="D274" s="50"/>
      <c r="E274" s="51"/>
      <c r="F274" s="19">
        <v>208.27538999589905</v>
      </c>
      <c r="G274" s="38">
        <v>263</v>
      </c>
      <c r="H274" s="39">
        <f>'[1]Рабочая табличка'!F239</f>
        <v>182.69771052271847</v>
      </c>
      <c r="I274" s="25">
        <f t="shared" si="49"/>
        <v>229</v>
      </c>
      <c r="J274" s="26">
        <f t="shared" si="50"/>
        <v>1.262751206492416</v>
      </c>
      <c r="K274" s="24">
        <f t="shared" si="51"/>
        <v>201</v>
      </c>
      <c r="L274" s="25">
        <f t="shared" si="52"/>
        <v>256</v>
      </c>
      <c r="M274" s="25">
        <f t="shared" si="54"/>
        <v>274</v>
      </c>
      <c r="N274" s="45">
        <f t="shared" si="55"/>
        <v>0.0703125</v>
      </c>
      <c r="O274" s="46">
        <f>M274-'[2]Прейскурант НОВЫЙ'!F274</f>
        <v>-0.15342801637939374</v>
      </c>
    </row>
    <row r="275" spans="1:15" ht="12.75" customHeight="1">
      <c r="A275" s="22">
        <f t="shared" si="53"/>
        <v>93</v>
      </c>
      <c r="B275" s="23" t="s">
        <v>120</v>
      </c>
      <c r="C275" s="49" t="s">
        <v>121</v>
      </c>
      <c r="D275" s="50"/>
      <c r="E275" s="51"/>
      <c r="F275" s="19">
        <v>259.9639887858584</v>
      </c>
      <c r="G275" s="38">
        <v>314</v>
      </c>
      <c r="H275" s="39">
        <f>'[1]Рабочая табличка'!F240</f>
        <v>223.33676012530793</v>
      </c>
      <c r="I275" s="25">
        <f t="shared" si="49"/>
        <v>286</v>
      </c>
      <c r="J275" s="26">
        <f t="shared" si="50"/>
        <v>1.207859601887602</v>
      </c>
      <c r="K275" s="24">
        <f t="shared" si="51"/>
        <v>246</v>
      </c>
      <c r="L275" s="25">
        <f t="shared" si="52"/>
        <v>320</v>
      </c>
      <c r="M275" s="25">
        <f t="shared" si="54"/>
        <v>342</v>
      </c>
      <c r="N275" s="45">
        <f t="shared" si="55"/>
        <v>0.06875000000000009</v>
      </c>
      <c r="O275" s="46">
        <f>M275-'[2]Прейскурант НОВЫЙ'!F275</f>
        <v>-0.2788599596499921</v>
      </c>
    </row>
    <row r="276" spans="1:15" ht="12.75" customHeight="1">
      <c r="A276" s="22">
        <f t="shared" si="53"/>
        <v>94</v>
      </c>
      <c r="B276" s="23" t="s">
        <v>122</v>
      </c>
      <c r="C276" s="49" t="s">
        <v>123</v>
      </c>
      <c r="D276" s="50"/>
      <c r="E276" s="51"/>
      <c r="F276" s="19">
        <v>254.1582520257331</v>
      </c>
      <c r="G276" s="38">
        <v>305</v>
      </c>
      <c r="H276" s="39">
        <f>'[1]Рабочая табличка'!F242</f>
        <v>218.53676012530792</v>
      </c>
      <c r="I276" s="25">
        <f t="shared" si="49"/>
        <v>280</v>
      </c>
      <c r="J276" s="26">
        <f t="shared" si="50"/>
        <v>1.2000397294561156</v>
      </c>
      <c r="K276" s="24">
        <f t="shared" si="51"/>
        <v>240</v>
      </c>
      <c r="L276" s="25">
        <f t="shared" si="52"/>
        <v>314</v>
      </c>
      <c r="M276" s="25">
        <f t="shared" si="54"/>
        <v>336</v>
      </c>
      <c r="N276" s="45">
        <f t="shared" si="55"/>
        <v>0.07006369426751591</v>
      </c>
      <c r="O276" s="46">
        <f>M276-'[2]Прейскурант НОВЫЙ'!F276</f>
        <v>-0.49338834641275753</v>
      </c>
    </row>
    <row r="277" spans="1:15" ht="27" customHeight="1">
      <c r="A277" s="22">
        <f t="shared" si="53"/>
        <v>95</v>
      </c>
      <c r="B277" s="23" t="s">
        <v>124</v>
      </c>
      <c r="C277" s="49" t="s">
        <v>125</v>
      </c>
      <c r="D277" s="50"/>
      <c r="E277" s="51"/>
      <c r="F277" s="19">
        <v>216.09960740637422</v>
      </c>
      <c r="G277" s="38">
        <v>284</v>
      </c>
      <c r="H277" s="39">
        <f>'[1]Рабочая табличка'!F243</f>
        <v>188.4041912871615</v>
      </c>
      <c r="I277" s="25">
        <f aca="true" t="shared" si="56" ref="I277:I284">ROUND(F277*1.1,0)</f>
        <v>238</v>
      </c>
      <c r="J277" s="26">
        <f aca="true" t="shared" si="57" ref="J277:J284">G277/F277</f>
        <v>1.3142087734844397</v>
      </c>
      <c r="K277" s="24">
        <f aca="true" t="shared" si="58" ref="K277:K346">ROUND(H277*1.1,0)</f>
        <v>207</v>
      </c>
      <c r="L277" s="25">
        <f aca="true" t="shared" si="59" ref="L277:L284">ROUND(I277*1.12,0)</f>
        <v>267</v>
      </c>
      <c r="M277" s="25">
        <f t="shared" si="54"/>
        <v>286</v>
      </c>
      <c r="N277" s="45">
        <f t="shared" si="55"/>
        <v>0.07116104868913853</v>
      </c>
      <c r="O277" s="46">
        <f>M277-'[2]Прейскурант НОВЫЙ'!F277</f>
        <v>-0.27742150703869584</v>
      </c>
    </row>
    <row r="278" spans="1:15" ht="12.75" customHeight="1">
      <c r="A278" s="22">
        <f t="shared" si="53"/>
        <v>96</v>
      </c>
      <c r="B278" s="23" t="s">
        <v>126</v>
      </c>
      <c r="C278" s="49" t="s">
        <v>127</v>
      </c>
      <c r="D278" s="50"/>
      <c r="E278" s="51"/>
      <c r="F278" s="19">
        <v>214.02725358335223</v>
      </c>
      <c r="G278" s="38">
        <v>263</v>
      </c>
      <c r="H278" s="39">
        <f>'[1]Рабочая табличка'!F244</f>
        <v>187.0867601253079</v>
      </c>
      <c r="I278" s="25">
        <f t="shared" si="56"/>
        <v>235</v>
      </c>
      <c r="J278" s="26">
        <f t="shared" si="57"/>
        <v>1.2288154690429436</v>
      </c>
      <c r="K278" s="24">
        <f t="shared" si="58"/>
        <v>206</v>
      </c>
      <c r="L278" s="25">
        <f t="shared" si="59"/>
        <v>263</v>
      </c>
      <c r="M278" s="25">
        <f t="shared" si="54"/>
        <v>281</v>
      </c>
      <c r="N278" s="45">
        <f t="shared" si="55"/>
        <v>0.06844106463878319</v>
      </c>
      <c r="O278" s="46">
        <f>M278-'[2]Прейскурант НОВЫЙ'!F278</f>
        <v>-0.07302886067878944</v>
      </c>
    </row>
    <row r="279" spans="1:15" ht="12.75" customHeight="1">
      <c r="A279" s="22">
        <f t="shared" si="53"/>
        <v>97</v>
      </c>
      <c r="B279" s="23" t="s">
        <v>128</v>
      </c>
      <c r="C279" s="49" t="s">
        <v>129</v>
      </c>
      <c r="D279" s="50"/>
      <c r="E279" s="51"/>
      <c r="F279" s="19">
        <v>437.2309417851713</v>
      </c>
      <c r="G279" s="38">
        <v>476</v>
      </c>
      <c r="H279" s="39">
        <f>'[1]Рабочая табличка'!F245</f>
        <v>365.57771052271846</v>
      </c>
      <c r="I279" s="25">
        <f t="shared" si="56"/>
        <v>481</v>
      </c>
      <c r="J279" s="26">
        <f t="shared" si="57"/>
        <v>1.0886695210923052</v>
      </c>
      <c r="K279" s="24">
        <f t="shared" si="58"/>
        <v>402</v>
      </c>
      <c r="L279" s="25">
        <f t="shared" si="59"/>
        <v>539</v>
      </c>
      <c r="M279" s="25">
        <f t="shared" si="54"/>
        <v>577</v>
      </c>
      <c r="N279" s="45">
        <f t="shared" si="55"/>
        <v>0.07050092764378468</v>
      </c>
      <c r="O279" s="46">
        <f>M279-'[2]Прейскурант НОВЫЙ'!F279</f>
        <v>-0.379416395964995</v>
      </c>
    </row>
    <row r="280" spans="1:15" ht="12.75" customHeight="1">
      <c r="A280" s="22">
        <f t="shared" si="53"/>
        <v>98</v>
      </c>
      <c r="B280" s="23" t="s">
        <v>130</v>
      </c>
      <c r="C280" s="49" t="s">
        <v>131</v>
      </c>
      <c r="D280" s="50"/>
      <c r="E280" s="51"/>
      <c r="F280" s="19">
        <v>359.27439154837595</v>
      </c>
      <c r="G280" s="38">
        <v>423</v>
      </c>
      <c r="H280" s="39">
        <f>'[1]Рабочая табличка'!F246</f>
        <v>303.69771052271847</v>
      </c>
      <c r="I280" s="25">
        <f t="shared" si="56"/>
        <v>395</v>
      </c>
      <c r="J280" s="26">
        <f t="shared" si="57"/>
        <v>1.177373088510383</v>
      </c>
      <c r="K280" s="24">
        <f t="shared" si="58"/>
        <v>334</v>
      </c>
      <c r="L280" s="25">
        <f t="shared" si="59"/>
        <v>442</v>
      </c>
      <c r="M280" s="25">
        <f t="shared" si="54"/>
        <v>473</v>
      </c>
      <c r="N280" s="45">
        <f t="shared" si="55"/>
        <v>0.07013574660633481</v>
      </c>
      <c r="O280" s="46">
        <f>M280-'[2]Прейскурант НОВЫЙ'!F280</f>
        <v>0.0969434042989974</v>
      </c>
    </row>
    <row r="281" spans="1:15" ht="12.75">
      <c r="A281" s="22">
        <f t="shared" si="53"/>
        <v>99</v>
      </c>
      <c r="B281" s="23" t="s">
        <v>132</v>
      </c>
      <c r="C281" s="49" t="s">
        <v>133</v>
      </c>
      <c r="D281" s="50"/>
      <c r="E281" s="51"/>
      <c r="F281" s="19">
        <v>187.9309116248577</v>
      </c>
      <c r="G281" s="38">
        <v>171</v>
      </c>
      <c r="H281" s="39">
        <f>'[1]Рабочая табличка'!F247</f>
        <v>177.29331285363935</v>
      </c>
      <c r="I281" s="25">
        <f t="shared" si="56"/>
        <v>207</v>
      </c>
      <c r="J281" s="26">
        <f t="shared" si="57"/>
        <v>0.9099088517238999</v>
      </c>
      <c r="K281" s="24">
        <f t="shared" si="58"/>
        <v>195</v>
      </c>
      <c r="L281" s="25">
        <f t="shared" si="59"/>
        <v>232</v>
      </c>
      <c r="M281" s="25">
        <f t="shared" si="54"/>
        <v>248</v>
      </c>
      <c r="N281" s="45">
        <f t="shared" si="55"/>
        <v>0.06896551724137923</v>
      </c>
      <c r="O281" s="46">
        <f>M281-'[2]Прейскурант НОВЫЙ'!F281</f>
        <v>-0.459184872871333</v>
      </c>
    </row>
    <row r="282" spans="1:15" ht="27.75" customHeight="1">
      <c r="A282" s="22">
        <f t="shared" si="53"/>
        <v>100</v>
      </c>
      <c r="B282" s="23" t="s">
        <v>134</v>
      </c>
      <c r="C282" s="49" t="s">
        <v>135</v>
      </c>
      <c r="D282" s="50"/>
      <c r="E282" s="51"/>
      <c r="F282" s="19">
        <v>143.81873529836653</v>
      </c>
      <c r="G282" s="38">
        <v>324</v>
      </c>
      <c r="H282" s="39">
        <f>'[1]Рабочая табличка'!F248</f>
        <v>126.15678534944433</v>
      </c>
      <c r="I282" s="25">
        <f t="shared" si="56"/>
        <v>158</v>
      </c>
      <c r="J282" s="26">
        <f t="shared" si="57"/>
        <v>2.2528358306574536</v>
      </c>
      <c r="K282" s="24">
        <f t="shared" si="58"/>
        <v>139</v>
      </c>
      <c r="L282" s="25">
        <f t="shared" si="59"/>
        <v>177</v>
      </c>
      <c r="M282" s="25">
        <f t="shared" si="54"/>
        <v>189</v>
      </c>
      <c r="N282" s="45">
        <f t="shared" si="55"/>
        <v>0.06779661016949157</v>
      </c>
      <c r="O282" s="46">
        <f>M282-'[2]Прейскурант НОВЫЙ'!F282</f>
        <v>-0.012648964919407035</v>
      </c>
    </row>
    <row r="283" spans="1:15" ht="12.75" customHeight="1">
      <c r="A283" s="22">
        <f t="shared" si="53"/>
        <v>101</v>
      </c>
      <c r="B283" s="23" t="s">
        <v>136</v>
      </c>
      <c r="C283" s="49" t="s">
        <v>137</v>
      </c>
      <c r="D283" s="50"/>
      <c r="E283" s="51"/>
      <c r="F283" s="19">
        <v>120.90030571741428</v>
      </c>
      <c r="G283" s="38">
        <v>174</v>
      </c>
      <c r="H283" s="39">
        <f>'[1]Рабочая табличка'!F249</f>
        <v>108.91919434001287</v>
      </c>
      <c r="I283" s="25">
        <f t="shared" si="56"/>
        <v>133</v>
      </c>
      <c r="J283" s="26">
        <f t="shared" si="57"/>
        <v>1.4392023160528478</v>
      </c>
      <c r="K283" s="24">
        <f t="shared" si="58"/>
        <v>120</v>
      </c>
      <c r="L283" s="25">
        <f t="shared" si="59"/>
        <v>149</v>
      </c>
      <c r="M283" s="25">
        <f t="shared" si="54"/>
        <v>159</v>
      </c>
      <c r="N283" s="45">
        <f t="shared" si="55"/>
        <v>0.06711409395973145</v>
      </c>
      <c r="O283" s="46">
        <f>M283-'[2]Прейскурант НОВЫЙ'!F283</f>
        <v>-0.39459770917457604</v>
      </c>
    </row>
    <row r="284" spans="1:15" ht="25.5" customHeight="1">
      <c r="A284" s="22">
        <f t="shared" si="53"/>
        <v>102</v>
      </c>
      <c r="B284" s="28" t="s">
        <v>138</v>
      </c>
      <c r="C284" s="49" t="s">
        <v>139</v>
      </c>
      <c r="D284" s="50"/>
      <c r="E284" s="51"/>
      <c r="F284" s="19">
        <v>253</v>
      </c>
      <c r="G284" s="24">
        <v>299</v>
      </c>
      <c r="H284" s="39">
        <f>'[1]Рабочая табличка'!$F$241</f>
        <v>218.69771052271847</v>
      </c>
      <c r="I284" s="25">
        <f t="shared" si="56"/>
        <v>278</v>
      </c>
      <c r="J284" s="26">
        <f t="shared" si="57"/>
        <v>1.1818181818181819</v>
      </c>
      <c r="K284" s="24">
        <f t="shared" si="58"/>
        <v>241</v>
      </c>
      <c r="L284" s="25">
        <f t="shared" si="59"/>
        <v>311</v>
      </c>
      <c r="M284" s="25">
        <f t="shared" si="54"/>
        <v>333</v>
      </c>
      <c r="N284" s="45">
        <f t="shared" si="55"/>
        <v>0.07073954983922826</v>
      </c>
      <c r="O284" s="46">
        <f>M284-'[2]Прейскурант НОВЫЙ'!F284</f>
        <v>0.03228600939331727</v>
      </c>
    </row>
    <row r="285" spans="1:15" ht="25.5" customHeight="1">
      <c r="A285" s="22">
        <f t="shared" si="53"/>
        <v>103</v>
      </c>
      <c r="B285" s="31" t="s">
        <v>140</v>
      </c>
      <c r="C285" s="49" t="s">
        <v>141</v>
      </c>
      <c r="D285" s="50"/>
      <c r="E285" s="51"/>
      <c r="F285" s="19"/>
      <c r="G285" s="24"/>
      <c r="H285" s="39"/>
      <c r="I285" s="25"/>
      <c r="J285" s="26"/>
      <c r="K285" s="24"/>
      <c r="L285" s="25">
        <v>170</v>
      </c>
      <c r="M285" s="25">
        <f t="shared" si="54"/>
        <v>182</v>
      </c>
      <c r="N285" s="45">
        <f t="shared" si="55"/>
        <v>0.07058823529411762</v>
      </c>
      <c r="O285" s="46">
        <f>M285-'[2]Прейскурант НОВЫЙ'!F285</f>
        <v>0.1165767569876266</v>
      </c>
    </row>
    <row r="286" spans="1:15" ht="25.5" customHeight="1">
      <c r="A286" s="22">
        <f t="shared" si="53"/>
        <v>104</v>
      </c>
      <c r="B286" s="31" t="s">
        <v>142</v>
      </c>
      <c r="C286" s="49" t="s">
        <v>143</v>
      </c>
      <c r="D286" s="50"/>
      <c r="E286" s="51"/>
      <c r="F286" s="19"/>
      <c r="G286" s="24"/>
      <c r="H286" s="39"/>
      <c r="I286" s="25"/>
      <c r="J286" s="26"/>
      <c r="K286" s="24"/>
      <c r="L286" s="25">
        <v>179</v>
      </c>
      <c r="M286" s="25">
        <f t="shared" si="54"/>
        <v>192</v>
      </c>
      <c r="N286" s="45">
        <f t="shared" si="55"/>
        <v>0.07262569832402233</v>
      </c>
      <c r="O286" s="46">
        <f>M286-'[2]Прейскурант НОВЫЙ'!F286</f>
        <v>0.024893433115096286</v>
      </c>
    </row>
    <row r="287" spans="1:15" ht="25.5" customHeight="1">
      <c r="A287" s="22">
        <f t="shared" si="53"/>
        <v>105</v>
      </c>
      <c r="B287" s="31" t="s">
        <v>144</v>
      </c>
      <c r="C287" s="49" t="s">
        <v>145</v>
      </c>
      <c r="D287" s="50"/>
      <c r="E287" s="51"/>
      <c r="F287" s="19"/>
      <c r="G287" s="24"/>
      <c r="H287" s="39"/>
      <c r="I287" s="25"/>
      <c r="J287" s="26"/>
      <c r="K287" s="24"/>
      <c r="L287" s="25">
        <v>156</v>
      </c>
      <c r="M287" s="25">
        <f t="shared" si="54"/>
        <v>167</v>
      </c>
      <c r="N287" s="45">
        <f t="shared" si="55"/>
        <v>0.07051282051282048</v>
      </c>
      <c r="O287" s="46">
        <f>M287-'[2]Прейскурант НОВЫЙ'!F287</f>
        <v>-0.09504715194429991</v>
      </c>
    </row>
    <row r="288" spans="1:15" ht="25.5" customHeight="1">
      <c r="A288" s="22">
        <f t="shared" si="53"/>
        <v>106</v>
      </c>
      <c r="B288" s="31" t="s">
        <v>146</v>
      </c>
      <c r="C288" s="49" t="s">
        <v>147</v>
      </c>
      <c r="D288" s="50"/>
      <c r="E288" s="51"/>
      <c r="F288" s="19"/>
      <c r="G288" s="24"/>
      <c r="H288" s="39"/>
      <c r="I288" s="25"/>
      <c r="J288" s="26"/>
      <c r="K288" s="24"/>
      <c r="L288" s="25">
        <v>183</v>
      </c>
      <c r="M288" s="25">
        <f t="shared" si="54"/>
        <v>196</v>
      </c>
      <c r="N288" s="45">
        <f t="shared" si="55"/>
        <v>0.0710382513661203</v>
      </c>
      <c r="O288" s="46">
        <f>M288-'[2]Прейскурант НОВЫЙ'!F288</f>
        <v>0.08341124602199557</v>
      </c>
    </row>
    <row r="289" spans="1:15" ht="25.5" customHeight="1">
      <c r="A289" s="22">
        <f t="shared" si="53"/>
        <v>107</v>
      </c>
      <c r="B289" s="31" t="s">
        <v>148</v>
      </c>
      <c r="C289" s="49" t="s">
        <v>149</v>
      </c>
      <c r="D289" s="50"/>
      <c r="E289" s="51"/>
      <c r="F289" s="19"/>
      <c r="G289" s="24"/>
      <c r="H289" s="39"/>
      <c r="I289" s="25"/>
      <c r="J289" s="26"/>
      <c r="K289" s="24"/>
      <c r="L289" s="25">
        <v>226</v>
      </c>
      <c r="M289" s="25">
        <f t="shared" si="54"/>
        <v>242</v>
      </c>
      <c r="N289" s="45">
        <f t="shared" si="55"/>
        <v>0.07079646017699126</v>
      </c>
      <c r="O289" s="46">
        <f>M289-'[2]Прейскурант НОВЫЙ'!F289</f>
        <v>0.12597723625091817</v>
      </c>
    </row>
    <row r="290" spans="1:15" ht="25.5" customHeight="1">
      <c r="A290" s="22">
        <f t="shared" si="53"/>
        <v>108</v>
      </c>
      <c r="B290" s="31" t="s">
        <v>150</v>
      </c>
      <c r="C290" s="49" t="s">
        <v>151</v>
      </c>
      <c r="D290" s="50"/>
      <c r="E290" s="51"/>
      <c r="F290" s="19"/>
      <c r="G290" s="24"/>
      <c r="H290" s="39"/>
      <c r="I290" s="25"/>
      <c r="J290" s="26"/>
      <c r="K290" s="24"/>
      <c r="L290" s="25">
        <v>193</v>
      </c>
      <c r="M290" s="25">
        <f t="shared" si="54"/>
        <v>207</v>
      </c>
      <c r="N290" s="45">
        <f t="shared" si="55"/>
        <v>0.07253886010362698</v>
      </c>
      <c r="O290" s="46">
        <f>M290-'[2]Прейскурант НОВЫЙ'!F290</f>
        <v>0.04289211927519432</v>
      </c>
    </row>
    <row r="291" spans="1:15" ht="12.75">
      <c r="A291" s="48" t="s">
        <v>152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>
        <f t="shared" si="58"/>
        <v>0</v>
      </c>
      <c r="L291" s="48"/>
      <c r="M291" s="48"/>
      <c r="N291" s="45"/>
      <c r="O291" s="46">
        <f>M291-'[2]Прейскурант НОВЫЙ'!F291</f>
        <v>0</v>
      </c>
    </row>
    <row r="292" spans="1:15" ht="12.75">
      <c r="A292" s="22">
        <v>1</v>
      </c>
      <c r="B292" s="23" t="s">
        <v>153</v>
      </c>
      <c r="C292" s="49" t="s">
        <v>154</v>
      </c>
      <c r="D292" s="50"/>
      <c r="E292" s="51"/>
      <c r="F292" s="19">
        <v>903.4785131702292</v>
      </c>
      <c r="G292" s="24">
        <v>1105.543775921617</v>
      </c>
      <c r="H292" s="24">
        <f>'[1]Рабочая табличка'!F250</f>
        <v>726.853188391174</v>
      </c>
      <c r="I292" s="25">
        <f>ROUND(F292*1.1,0)</f>
        <v>994</v>
      </c>
      <c r="J292" s="26">
        <f aca="true" t="shared" si="60" ref="J292:J305">G292/F292</f>
        <v>1.2236525382793642</v>
      </c>
      <c r="K292" s="24">
        <f t="shared" si="58"/>
        <v>800</v>
      </c>
      <c r="L292" s="25">
        <f aca="true" t="shared" si="61" ref="L292:L318">ROUND(I292*1.12,0)</f>
        <v>1113</v>
      </c>
      <c r="M292" s="25">
        <f t="shared" si="54"/>
        <v>1191</v>
      </c>
      <c r="N292" s="45">
        <f t="shared" si="55"/>
        <v>0.07008086253369261</v>
      </c>
      <c r="O292" s="46">
        <f>M292-'[2]Прейскурант НОВЫЙ'!F292</f>
        <v>0.22007452431557795</v>
      </c>
    </row>
    <row r="293" spans="1:15" ht="24.75" customHeight="1">
      <c r="A293" s="22">
        <f aca="true" t="shared" si="62" ref="A293:A305">A292+1</f>
        <v>2</v>
      </c>
      <c r="B293" s="23" t="s">
        <v>155</v>
      </c>
      <c r="C293" s="49" t="s">
        <v>156</v>
      </c>
      <c r="D293" s="50"/>
      <c r="E293" s="51"/>
      <c r="F293" s="19">
        <v>125</v>
      </c>
      <c r="G293" s="24">
        <v>133.08</v>
      </c>
      <c r="H293" s="24">
        <f>'[1]Рабочая табличка'!F251</f>
        <v>100</v>
      </c>
      <c r="I293" s="25">
        <f>ROUND(F293*1.1,0)</f>
        <v>138</v>
      </c>
      <c r="J293" s="26">
        <f t="shared" si="60"/>
        <v>1.06464</v>
      </c>
      <c r="K293" s="24">
        <f t="shared" si="58"/>
        <v>110</v>
      </c>
      <c r="L293" s="25">
        <f t="shared" si="61"/>
        <v>155</v>
      </c>
      <c r="M293" s="25">
        <f t="shared" si="54"/>
        <v>166</v>
      </c>
      <c r="N293" s="45">
        <f t="shared" si="55"/>
        <v>0.07096774193548394</v>
      </c>
      <c r="O293" s="46">
        <f>M293-'[2]Прейскурант НОВЫЙ'!F293</f>
        <v>-0.24006754209872838</v>
      </c>
    </row>
    <row r="294" spans="1:15" ht="12.75">
      <c r="A294" s="22">
        <f t="shared" si="62"/>
        <v>3</v>
      </c>
      <c r="B294" s="23" t="s">
        <v>157</v>
      </c>
      <c r="C294" s="49" t="s">
        <v>158</v>
      </c>
      <c r="D294" s="50"/>
      <c r="E294" s="51"/>
      <c r="F294" s="19">
        <v>1041.1779236940104</v>
      </c>
      <c r="G294" s="24">
        <v>1216.4161017346191</v>
      </c>
      <c r="H294" s="24">
        <f>'[1]Рабочая табличка'!F252</f>
        <v>885.3553772908251</v>
      </c>
      <c r="I294" s="25">
        <v>1056</v>
      </c>
      <c r="J294" s="26">
        <f t="shared" si="60"/>
        <v>1.1683076197187112</v>
      </c>
      <c r="K294" s="24">
        <f t="shared" si="58"/>
        <v>974</v>
      </c>
      <c r="L294" s="25">
        <f t="shared" si="61"/>
        <v>1183</v>
      </c>
      <c r="M294" s="25">
        <f t="shared" si="54"/>
        <v>1266</v>
      </c>
      <c r="N294" s="45">
        <f t="shared" si="55"/>
        <v>0.07016060862214712</v>
      </c>
      <c r="O294" s="46">
        <f>M294-'[2]Прейскурант НОВЫЙ'!F294</f>
        <v>0.19262647897016905</v>
      </c>
    </row>
    <row r="295" spans="1:15" ht="13.5" customHeight="1">
      <c r="A295" s="22">
        <f t="shared" si="62"/>
        <v>4</v>
      </c>
      <c r="B295" s="23" t="s">
        <v>159</v>
      </c>
      <c r="C295" s="49" t="s">
        <v>160</v>
      </c>
      <c r="D295" s="50"/>
      <c r="E295" s="51"/>
      <c r="F295" s="19">
        <v>1041.1779236940104</v>
      </c>
      <c r="G295" s="24">
        <v>1216.4161017346191</v>
      </c>
      <c r="H295" s="24">
        <f>'[1]Рабочая табличка'!F251</f>
        <v>100</v>
      </c>
      <c r="I295" s="25">
        <v>778</v>
      </c>
      <c r="J295" s="26">
        <f t="shared" si="60"/>
        <v>1.1683076197187112</v>
      </c>
      <c r="K295" s="24">
        <f t="shared" si="58"/>
        <v>110</v>
      </c>
      <c r="L295" s="25">
        <f t="shared" si="61"/>
        <v>871</v>
      </c>
      <c r="M295" s="25">
        <f t="shared" si="54"/>
        <v>932</v>
      </c>
      <c r="N295" s="45">
        <f t="shared" si="55"/>
        <v>0.07003444316877161</v>
      </c>
      <c r="O295" s="46">
        <f>M295-'[2]Прейскурант НОВЫЙ'!F295</f>
        <v>0.12858560139193287</v>
      </c>
    </row>
    <row r="296" spans="1:15" ht="13.5" customHeight="1">
      <c r="A296" s="22">
        <f t="shared" si="62"/>
        <v>5</v>
      </c>
      <c r="B296" s="23" t="s">
        <v>161</v>
      </c>
      <c r="C296" s="49" t="s">
        <v>162</v>
      </c>
      <c r="D296" s="50"/>
      <c r="E296" s="51"/>
      <c r="F296" s="19">
        <v>1041.1779236940104</v>
      </c>
      <c r="G296" s="24">
        <v>1216.4161017346191</v>
      </c>
      <c r="H296" s="24">
        <f>'[1]Рабочая табличка'!F252</f>
        <v>885.3553772908251</v>
      </c>
      <c r="I296" s="25">
        <v>1059</v>
      </c>
      <c r="J296" s="26">
        <f t="shared" si="60"/>
        <v>1.1683076197187112</v>
      </c>
      <c r="K296" s="24">
        <f t="shared" si="58"/>
        <v>974</v>
      </c>
      <c r="L296" s="25">
        <f t="shared" si="61"/>
        <v>1186</v>
      </c>
      <c r="M296" s="25">
        <f t="shared" si="54"/>
        <v>1269</v>
      </c>
      <c r="N296" s="45">
        <f t="shared" si="55"/>
        <v>0.0699831365935919</v>
      </c>
      <c r="O296" s="46">
        <f>M296-'[2]Прейскурант НОВЫЙ'!F296</f>
        <v>0.07891998264562972</v>
      </c>
    </row>
    <row r="297" spans="1:15" ht="13.5" customHeight="1">
      <c r="A297" s="22">
        <f t="shared" si="62"/>
        <v>6</v>
      </c>
      <c r="B297" s="23" t="s">
        <v>163</v>
      </c>
      <c r="C297" s="49" t="s">
        <v>164</v>
      </c>
      <c r="D297" s="50"/>
      <c r="E297" s="51"/>
      <c r="F297" s="19">
        <v>1041.1779236940104</v>
      </c>
      <c r="G297" s="24">
        <v>1216.4161017346191</v>
      </c>
      <c r="H297" s="24">
        <f>'[1]Рабочая табличка'!F253</f>
        <v>243.3740794381444</v>
      </c>
      <c r="I297" s="25">
        <v>1197</v>
      </c>
      <c r="J297" s="26">
        <f t="shared" si="60"/>
        <v>1.1683076197187112</v>
      </c>
      <c r="K297" s="24">
        <f t="shared" si="58"/>
        <v>268</v>
      </c>
      <c r="L297" s="25">
        <f t="shared" si="61"/>
        <v>1341</v>
      </c>
      <c r="M297" s="25">
        <f t="shared" si="54"/>
        <v>1435</v>
      </c>
      <c r="N297" s="45">
        <f t="shared" si="55"/>
        <v>0.07009694258016408</v>
      </c>
      <c r="O297" s="46">
        <f>M297-'[2]Прейскурант НОВЫЙ'!F297</f>
        <v>-0.12440338735973455</v>
      </c>
    </row>
    <row r="298" spans="1:15" ht="31.5" customHeight="1">
      <c r="A298" s="22">
        <f t="shared" si="62"/>
        <v>7</v>
      </c>
      <c r="B298" s="23" t="s">
        <v>165</v>
      </c>
      <c r="C298" s="49" t="s">
        <v>166</v>
      </c>
      <c r="D298" s="50"/>
      <c r="E298" s="51"/>
      <c r="F298" s="19">
        <v>1041.1779236940104</v>
      </c>
      <c r="G298" s="24">
        <v>1216.4161017346191</v>
      </c>
      <c r="H298" s="24">
        <f>'[1]Рабочая табличка'!F254</f>
        <v>248.46927273671224</v>
      </c>
      <c r="I298" s="25">
        <v>775</v>
      </c>
      <c r="J298" s="26">
        <f t="shared" si="60"/>
        <v>1.1683076197187112</v>
      </c>
      <c r="K298" s="24">
        <f t="shared" si="58"/>
        <v>273</v>
      </c>
      <c r="L298" s="25">
        <f t="shared" si="61"/>
        <v>868</v>
      </c>
      <c r="M298" s="25">
        <f t="shared" si="54"/>
        <v>929</v>
      </c>
      <c r="N298" s="45">
        <f t="shared" si="55"/>
        <v>0.07027649769585254</v>
      </c>
      <c r="O298" s="46">
        <f>M298-'[2]Прейскурант НОВЫЙ'!F298</f>
        <v>0.08156884733887182</v>
      </c>
    </row>
    <row r="299" spans="1:15" ht="13.5" customHeight="1">
      <c r="A299" s="22">
        <f t="shared" si="62"/>
        <v>8</v>
      </c>
      <c r="B299" s="23" t="s">
        <v>167</v>
      </c>
      <c r="C299" s="49" t="s">
        <v>168</v>
      </c>
      <c r="D299" s="50"/>
      <c r="E299" s="51"/>
      <c r="F299" s="19">
        <v>1041.1779236940104</v>
      </c>
      <c r="G299" s="24">
        <v>1216.4161017346191</v>
      </c>
      <c r="H299" s="24">
        <f>'[1]Рабочая табличка'!F255</f>
        <v>1424.4448679874904</v>
      </c>
      <c r="I299" s="25">
        <v>1059</v>
      </c>
      <c r="J299" s="26">
        <f t="shared" si="60"/>
        <v>1.1683076197187112</v>
      </c>
      <c r="K299" s="24">
        <f t="shared" si="58"/>
        <v>1567</v>
      </c>
      <c r="L299" s="25">
        <f t="shared" si="61"/>
        <v>1186</v>
      </c>
      <c r="M299" s="25">
        <f t="shared" si="54"/>
        <v>1269</v>
      </c>
      <c r="N299" s="45">
        <f t="shared" si="55"/>
        <v>0.0699831365935919</v>
      </c>
      <c r="O299" s="46">
        <f>M299-'[2]Прейскурант НОВЫЙ'!F299</f>
        <v>0.07891998264562972</v>
      </c>
    </row>
    <row r="300" spans="1:15" ht="13.5" customHeight="1">
      <c r="A300" s="22">
        <f t="shared" si="62"/>
        <v>9</v>
      </c>
      <c r="B300" s="23" t="s">
        <v>169</v>
      </c>
      <c r="C300" s="49" t="s">
        <v>170</v>
      </c>
      <c r="D300" s="50"/>
      <c r="E300" s="51"/>
      <c r="F300" s="19">
        <v>1041.1779236940104</v>
      </c>
      <c r="G300" s="24">
        <v>1216.4161017346191</v>
      </c>
      <c r="H300" s="24">
        <f>'[1]Рабочая табличка'!F256</f>
        <v>1179.3125115635942</v>
      </c>
      <c r="I300" s="25">
        <v>1056</v>
      </c>
      <c r="J300" s="26">
        <f t="shared" si="60"/>
        <v>1.1683076197187112</v>
      </c>
      <c r="K300" s="24">
        <f t="shared" si="58"/>
        <v>1297</v>
      </c>
      <c r="L300" s="25">
        <f t="shared" si="61"/>
        <v>1183</v>
      </c>
      <c r="M300" s="25">
        <f t="shared" si="54"/>
        <v>1266</v>
      </c>
      <c r="N300" s="45">
        <f t="shared" si="55"/>
        <v>0.07016060862214712</v>
      </c>
      <c r="O300" s="46">
        <f>M300-'[2]Прейскурант НОВЫЙ'!F300</f>
        <v>0.37269772149738856</v>
      </c>
    </row>
    <row r="301" spans="1:15" ht="13.5" customHeight="1">
      <c r="A301" s="22">
        <f t="shared" si="62"/>
        <v>10</v>
      </c>
      <c r="B301" s="23" t="s">
        <v>171</v>
      </c>
      <c r="C301" s="49" t="s">
        <v>172</v>
      </c>
      <c r="D301" s="50"/>
      <c r="E301" s="51"/>
      <c r="F301" s="19">
        <v>1041.1779236940104</v>
      </c>
      <c r="G301" s="24">
        <v>1216.4161017346191</v>
      </c>
      <c r="H301" s="24">
        <f>'[1]Рабочая табличка'!F257</f>
        <v>1732.7882076574879</v>
      </c>
      <c r="I301" s="25">
        <v>1083</v>
      </c>
      <c r="J301" s="26">
        <f t="shared" si="60"/>
        <v>1.1683076197187112</v>
      </c>
      <c r="K301" s="24">
        <f t="shared" si="58"/>
        <v>1906</v>
      </c>
      <c r="L301" s="25">
        <f t="shared" si="61"/>
        <v>1213</v>
      </c>
      <c r="M301" s="25">
        <f t="shared" si="54"/>
        <v>1298</v>
      </c>
      <c r="N301" s="45">
        <f t="shared" si="55"/>
        <v>0.07007419620774935</v>
      </c>
      <c r="O301" s="46">
        <f>M301-'[2]Прейскурант НОВЫЙ'!F301</f>
        <v>-0.23455238492601893</v>
      </c>
    </row>
    <row r="302" spans="1:15" ht="13.5" customHeight="1">
      <c r="A302" s="22">
        <f t="shared" si="62"/>
        <v>11</v>
      </c>
      <c r="B302" s="23" t="s">
        <v>173</v>
      </c>
      <c r="C302" s="49" t="s">
        <v>174</v>
      </c>
      <c r="D302" s="50"/>
      <c r="E302" s="51"/>
      <c r="F302" s="19">
        <v>1041.1779236940104</v>
      </c>
      <c r="G302" s="24">
        <v>1216.4161017346191</v>
      </c>
      <c r="H302" s="24">
        <f>'[1]Рабочая табличка'!F258</f>
        <v>706.913928609232</v>
      </c>
      <c r="I302" s="25">
        <v>1056</v>
      </c>
      <c r="J302" s="26">
        <f t="shared" si="60"/>
        <v>1.1683076197187112</v>
      </c>
      <c r="K302" s="24">
        <f t="shared" si="58"/>
        <v>778</v>
      </c>
      <c r="L302" s="25">
        <f t="shared" si="61"/>
        <v>1183</v>
      </c>
      <c r="M302" s="25">
        <f t="shared" si="54"/>
        <v>1266</v>
      </c>
      <c r="N302" s="45">
        <f t="shared" si="55"/>
        <v>0.07016060862214712</v>
      </c>
      <c r="O302" s="46">
        <f>M302-'[2]Прейскурант НОВЫЙ'!F302</f>
        <v>0.37269772149738856</v>
      </c>
    </row>
    <row r="303" spans="1:15" ht="13.5" customHeight="1">
      <c r="A303" s="22">
        <f t="shared" si="62"/>
        <v>12</v>
      </c>
      <c r="B303" s="23" t="s">
        <v>175</v>
      </c>
      <c r="C303" s="49" t="s">
        <v>176</v>
      </c>
      <c r="D303" s="50"/>
      <c r="E303" s="51"/>
      <c r="F303" s="19">
        <v>1041.1779236940104</v>
      </c>
      <c r="G303" s="24">
        <v>1216.4161017346191</v>
      </c>
      <c r="H303" s="24">
        <f>'[1]Рабочая табличка'!F259</f>
        <v>537.9616545375412</v>
      </c>
      <c r="I303" s="25">
        <v>692</v>
      </c>
      <c r="J303" s="26">
        <f t="shared" si="60"/>
        <v>1.1683076197187112</v>
      </c>
      <c r="K303" s="24">
        <f t="shared" si="58"/>
        <v>592</v>
      </c>
      <c r="L303" s="25">
        <f t="shared" si="61"/>
        <v>775</v>
      </c>
      <c r="M303" s="25">
        <f t="shared" si="54"/>
        <v>829</v>
      </c>
      <c r="N303" s="45">
        <f t="shared" si="55"/>
        <v>0.06967741935483862</v>
      </c>
      <c r="O303" s="46">
        <f>M303-'[2]Прейскурант НОВЫЙ'!F303</f>
        <v>0.26969606406453295</v>
      </c>
    </row>
    <row r="304" spans="1:15" ht="13.5" customHeight="1">
      <c r="A304" s="22">
        <f t="shared" si="62"/>
        <v>13</v>
      </c>
      <c r="B304" s="23" t="s">
        <v>177</v>
      </c>
      <c r="C304" s="49" t="s">
        <v>178</v>
      </c>
      <c r="D304" s="50"/>
      <c r="E304" s="51"/>
      <c r="F304" s="19">
        <v>1041.1779236940104</v>
      </c>
      <c r="G304" s="24">
        <v>1216.4161017346191</v>
      </c>
      <c r="H304" s="24">
        <f>'[1]Рабочая табличка'!F260</f>
        <v>477.4657272484027</v>
      </c>
      <c r="I304" s="25">
        <v>1899</v>
      </c>
      <c r="J304" s="26">
        <f t="shared" si="60"/>
        <v>1.1683076197187112</v>
      </c>
      <c r="K304" s="24">
        <f t="shared" si="58"/>
        <v>525</v>
      </c>
      <c r="L304" s="25">
        <f t="shared" si="61"/>
        <v>2127</v>
      </c>
      <c r="M304" s="25">
        <f t="shared" si="54"/>
        <v>2276</v>
      </c>
      <c r="N304" s="45">
        <f t="shared" si="55"/>
        <v>0.0700517160319698</v>
      </c>
      <c r="O304" s="46">
        <f>M304-'[2]Прейскурант НОВЫЙ'!F304</f>
        <v>-0.44355980508271386</v>
      </c>
    </row>
    <row r="305" spans="1:15" ht="13.5" customHeight="1">
      <c r="A305" s="22">
        <f t="shared" si="62"/>
        <v>14</v>
      </c>
      <c r="B305" s="23" t="s">
        <v>179</v>
      </c>
      <c r="C305" s="49" t="s">
        <v>180</v>
      </c>
      <c r="D305" s="50"/>
      <c r="E305" s="51"/>
      <c r="F305" s="19">
        <v>1041.1779236940104</v>
      </c>
      <c r="G305" s="24">
        <v>1216.4161017346191</v>
      </c>
      <c r="H305" s="24">
        <f>'[1]Рабочая табличка'!F261</f>
        <v>544.2005950370904</v>
      </c>
      <c r="I305" s="25">
        <v>1197</v>
      </c>
      <c r="J305" s="26">
        <f t="shared" si="60"/>
        <v>1.1683076197187112</v>
      </c>
      <c r="K305" s="24">
        <f t="shared" si="58"/>
        <v>599</v>
      </c>
      <c r="L305" s="25">
        <f t="shared" si="61"/>
        <v>1341</v>
      </c>
      <c r="M305" s="25">
        <f t="shared" si="54"/>
        <v>1435</v>
      </c>
      <c r="N305" s="45">
        <f t="shared" si="55"/>
        <v>0.07009694258016408</v>
      </c>
      <c r="O305" s="46">
        <f>M305-'[2]Прейскурант НОВЫЙ'!F305</f>
        <v>-0.12440338735973455</v>
      </c>
    </row>
    <row r="306" spans="1:15" ht="12.75">
      <c r="A306" s="48" t="s">
        <v>181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>
        <f t="shared" si="58"/>
        <v>0</v>
      </c>
      <c r="L306" s="48">
        <f t="shared" si="61"/>
        <v>0</v>
      </c>
      <c r="M306" s="48"/>
      <c r="N306" s="45"/>
      <c r="O306" s="46">
        <f>M306-'[2]Прейскурант НОВЫЙ'!F306</f>
        <v>0</v>
      </c>
    </row>
    <row r="307" spans="1:15" ht="12.75" customHeight="1">
      <c r="A307" s="22">
        <v>1</v>
      </c>
      <c r="B307" s="23" t="s">
        <v>182</v>
      </c>
      <c r="C307" s="49" t="s">
        <v>183</v>
      </c>
      <c r="D307" s="50"/>
      <c r="E307" s="51"/>
      <c r="F307" s="19">
        <v>262.84400579319595</v>
      </c>
      <c r="G307" s="24">
        <v>355.79677917647564</v>
      </c>
      <c r="H307" s="24">
        <f>'[1]Рабочая табличка'!F253</f>
        <v>243.3740794381444</v>
      </c>
      <c r="I307" s="25">
        <f aca="true" t="shared" si="63" ref="I307:I318">ROUND(F307*1.1,0)</f>
        <v>289</v>
      </c>
      <c r="J307" s="26">
        <f aca="true" t="shared" si="64" ref="J307:J318">G307/F307</f>
        <v>1.3536423556731758</v>
      </c>
      <c r="K307" s="24">
        <f t="shared" si="58"/>
        <v>268</v>
      </c>
      <c r="L307" s="25">
        <f t="shared" si="61"/>
        <v>324</v>
      </c>
      <c r="M307" s="25">
        <f t="shared" si="54"/>
        <v>347</v>
      </c>
      <c r="N307" s="45">
        <f t="shared" si="55"/>
        <v>0.07098765432098775</v>
      </c>
      <c r="O307" s="46">
        <f>M307-'[2]Прейскурант НОВЫЙ'!F307</f>
        <v>0.4710944018279406</v>
      </c>
    </row>
    <row r="308" spans="1:15" ht="12.75" customHeight="1">
      <c r="A308" s="22">
        <f aca="true" t="shared" si="65" ref="A308:A318">A307+1</f>
        <v>2</v>
      </c>
      <c r="B308" s="23" t="s">
        <v>184</v>
      </c>
      <c r="C308" s="49" t="s">
        <v>185</v>
      </c>
      <c r="D308" s="50"/>
      <c r="E308" s="51"/>
      <c r="F308" s="19">
        <v>310.58659092089033</v>
      </c>
      <c r="G308" s="24">
        <v>380.5452460448795</v>
      </c>
      <c r="H308" s="24">
        <f>'[1]Рабочая табличка'!F254</f>
        <v>248.46927273671224</v>
      </c>
      <c r="I308" s="25">
        <f t="shared" si="63"/>
        <v>342</v>
      </c>
      <c r="J308" s="26">
        <f t="shared" si="64"/>
        <v>1.2252468624500545</v>
      </c>
      <c r="K308" s="24">
        <f t="shared" si="58"/>
        <v>273</v>
      </c>
      <c r="L308" s="25">
        <f t="shared" si="61"/>
        <v>383</v>
      </c>
      <c r="M308" s="25">
        <f t="shared" si="54"/>
        <v>410</v>
      </c>
      <c r="N308" s="45">
        <f t="shared" si="55"/>
        <v>0.07049608355091386</v>
      </c>
      <c r="O308" s="46">
        <f>M308-'[2]Прейскурант НОВЫЙ'!F308</f>
        <v>-0.03669641187673278</v>
      </c>
    </row>
    <row r="309" spans="1:15" ht="12.75">
      <c r="A309" s="22">
        <f t="shared" si="65"/>
        <v>3</v>
      </c>
      <c r="B309" s="23" t="s">
        <v>186</v>
      </c>
      <c r="C309" s="49" t="s">
        <v>187</v>
      </c>
      <c r="D309" s="50"/>
      <c r="E309" s="51"/>
      <c r="F309" s="19">
        <v>1703.6360621130384</v>
      </c>
      <c r="G309" s="24">
        <v>2019.98847173605</v>
      </c>
      <c r="H309" s="24">
        <f>'[1]Рабочая табличка'!F255</f>
        <v>1424.4448679874904</v>
      </c>
      <c r="I309" s="25">
        <f t="shared" si="63"/>
        <v>1874</v>
      </c>
      <c r="J309" s="26">
        <f t="shared" si="64"/>
        <v>1.1856924824839856</v>
      </c>
      <c r="K309" s="24">
        <f t="shared" si="58"/>
        <v>1567</v>
      </c>
      <c r="L309" s="25">
        <f t="shared" si="61"/>
        <v>2099</v>
      </c>
      <c r="M309" s="25">
        <f t="shared" si="54"/>
        <v>2246</v>
      </c>
      <c r="N309" s="45">
        <f t="shared" si="55"/>
        <v>0.07003334921391136</v>
      </c>
      <c r="O309" s="46">
        <f>M309-'[2]Прейскурант НОВЫЙ'!F309</f>
        <v>0.13249999621075403</v>
      </c>
    </row>
    <row r="310" spans="1:15" ht="12.75" customHeight="1">
      <c r="A310" s="22">
        <f t="shared" si="65"/>
        <v>4</v>
      </c>
      <c r="B310" s="23" t="s">
        <v>188</v>
      </c>
      <c r="C310" s="49" t="s">
        <v>189</v>
      </c>
      <c r="D310" s="50"/>
      <c r="E310" s="51"/>
      <c r="F310" s="19">
        <v>1233.5608870955195</v>
      </c>
      <c r="G310" s="24">
        <v>2645.5138343135736</v>
      </c>
      <c r="H310" s="24">
        <f>'[1]Рабочая табличка'!F256</f>
        <v>1179.3125115635942</v>
      </c>
      <c r="I310" s="25">
        <f t="shared" si="63"/>
        <v>1357</v>
      </c>
      <c r="J310" s="26">
        <f t="shared" si="64"/>
        <v>2.144615528903942</v>
      </c>
      <c r="K310" s="24">
        <f t="shared" si="58"/>
        <v>1297</v>
      </c>
      <c r="L310" s="25">
        <f t="shared" si="61"/>
        <v>1520</v>
      </c>
      <c r="M310" s="25">
        <f t="shared" si="54"/>
        <v>1626</v>
      </c>
      <c r="N310" s="45">
        <f t="shared" si="55"/>
        <v>0.0697368421052631</v>
      </c>
      <c r="O310" s="46">
        <f>M310-'[2]Прейскурант НОВЫЙ'!F310</f>
        <v>-0.027161212443616023</v>
      </c>
    </row>
    <row r="311" spans="1:15" ht="12.75" customHeight="1">
      <c r="A311" s="22">
        <f t="shared" si="65"/>
        <v>5</v>
      </c>
      <c r="B311" s="23" t="s">
        <v>190</v>
      </c>
      <c r="C311" s="49" t="s">
        <v>191</v>
      </c>
      <c r="D311" s="50"/>
      <c r="E311" s="51"/>
      <c r="F311" s="19">
        <v>1868.8120819586006</v>
      </c>
      <c r="G311" s="24">
        <v>3402.0429191587364</v>
      </c>
      <c r="H311" s="24">
        <f>'[1]Рабочая табличка'!F257</f>
        <v>1732.7882076574879</v>
      </c>
      <c r="I311" s="25">
        <f t="shared" si="63"/>
        <v>2056</v>
      </c>
      <c r="J311" s="26">
        <f t="shared" si="64"/>
        <v>1.8204307174604948</v>
      </c>
      <c r="K311" s="24">
        <f t="shared" si="58"/>
        <v>1906</v>
      </c>
      <c r="L311" s="25">
        <f t="shared" si="61"/>
        <v>2303</v>
      </c>
      <c r="M311" s="25">
        <f t="shared" si="54"/>
        <v>2464</v>
      </c>
      <c r="N311" s="45">
        <f t="shared" si="55"/>
        <v>0.06990881458966558</v>
      </c>
      <c r="O311" s="46">
        <f>M311-'[2]Прейскурант НОВЫЙ'!F311</f>
        <v>-0.12810296877296423</v>
      </c>
    </row>
    <row r="312" spans="1:15" ht="31.5" customHeight="1">
      <c r="A312" s="22">
        <f t="shared" si="65"/>
        <v>6</v>
      </c>
      <c r="B312" s="23" t="s">
        <v>192</v>
      </c>
      <c r="C312" s="49" t="s">
        <v>193</v>
      </c>
      <c r="D312" s="50"/>
      <c r="E312" s="51"/>
      <c r="F312" s="19">
        <v>846.1759725452507</v>
      </c>
      <c r="G312" s="24">
        <v>1115.5034794964722</v>
      </c>
      <c r="H312" s="24">
        <f>'[1]Рабочая табличка'!F258</f>
        <v>706.913928609232</v>
      </c>
      <c r="I312" s="25">
        <f t="shared" si="63"/>
        <v>931</v>
      </c>
      <c r="J312" s="26">
        <f t="shared" si="64"/>
        <v>1.3182878215521756</v>
      </c>
      <c r="K312" s="24">
        <f t="shared" si="58"/>
        <v>778</v>
      </c>
      <c r="L312" s="25">
        <f t="shared" si="61"/>
        <v>1043</v>
      </c>
      <c r="M312" s="25">
        <f t="shared" si="54"/>
        <v>1116</v>
      </c>
      <c r="N312" s="45">
        <f t="shared" si="55"/>
        <v>0.06999041227229141</v>
      </c>
      <c r="O312" s="46">
        <f>M312-'[2]Прейскурант НОВЫЙ'!F312</f>
        <v>-0.15788407821901274</v>
      </c>
    </row>
    <row r="313" spans="1:15" ht="12.75">
      <c r="A313" s="22">
        <f t="shared" si="65"/>
        <v>7</v>
      </c>
      <c r="B313" s="23" t="s">
        <v>194</v>
      </c>
      <c r="C313" s="49" t="s">
        <v>195</v>
      </c>
      <c r="D313" s="50"/>
      <c r="E313" s="51"/>
      <c r="F313" s="19">
        <v>639.098445590599</v>
      </c>
      <c r="G313" s="24">
        <v>876.5512140585784</v>
      </c>
      <c r="H313" s="24">
        <f>'[1]Рабочая табличка'!F259</f>
        <v>537.9616545375412</v>
      </c>
      <c r="I313" s="25">
        <f t="shared" si="63"/>
        <v>703</v>
      </c>
      <c r="J313" s="26">
        <f t="shared" si="64"/>
        <v>1.3715433359387164</v>
      </c>
      <c r="K313" s="24">
        <f t="shared" si="58"/>
        <v>592</v>
      </c>
      <c r="L313" s="25">
        <f t="shared" si="61"/>
        <v>787</v>
      </c>
      <c r="M313" s="25">
        <f t="shared" si="54"/>
        <v>842</v>
      </c>
      <c r="N313" s="45">
        <f t="shared" si="55"/>
        <v>0.0698856416772553</v>
      </c>
      <c r="O313" s="46">
        <f>M313-'[2]Прейскурант НОВЫЙ'!F313</f>
        <v>0.01831368172383918</v>
      </c>
    </row>
    <row r="314" spans="1:15" ht="12.75">
      <c r="A314" s="22">
        <f t="shared" si="65"/>
        <v>8</v>
      </c>
      <c r="B314" s="23" t="s">
        <v>196</v>
      </c>
      <c r="C314" s="49" t="s">
        <v>197</v>
      </c>
      <c r="D314" s="50"/>
      <c r="E314" s="51"/>
      <c r="F314" s="19">
        <v>562.4546266986183</v>
      </c>
      <c r="G314" s="24">
        <v>816.007053503665</v>
      </c>
      <c r="H314" s="24">
        <f>'[1]Рабочая табличка'!F260</f>
        <v>477.4657272484027</v>
      </c>
      <c r="I314" s="25">
        <f t="shared" si="63"/>
        <v>619</v>
      </c>
      <c r="J314" s="26">
        <f t="shared" si="64"/>
        <v>1.450796232743781</v>
      </c>
      <c r="K314" s="24">
        <f t="shared" si="58"/>
        <v>525</v>
      </c>
      <c r="L314" s="25">
        <f t="shared" si="61"/>
        <v>693</v>
      </c>
      <c r="M314" s="25">
        <f t="shared" si="54"/>
        <v>742</v>
      </c>
      <c r="N314" s="45">
        <f t="shared" si="55"/>
        <v>0.07070707070707072</v>
      </c>
      <c r="O314" s="46">
        <f>M314-'[2]Прейскурант НОВЫЙ'!F314</f>
        <v>-0.3656461406970948</v>
      </c>
    </row>
    <row r="315" spans="1:15" ht="12.75" customHeight="1">
      <c r="A315" s="22">
        <f t="shared" si="65"/>
        <v>9</v>
      </c>
      <c r="B315" s="23" t="s">
        <v>198</v>
      </c>
      <c r="C315" s="49" t="s">
        <v>199</v>
      </c>
      <c r="D315" s="50"/>
      <c r="E315" s="51"/>
      <c r="F315" s="19">
        <v>680.5228440938815</v>
      </c>
      <c r="G315" s="24">
        <v>761.2312093761503</v>
      </c>
      <c r="H315" s="24">
        <f>'[1]Рабочая табличка'!F261</f>
        <v>544.2005950370904</v>
      </c>
      <c r="I315" s="25">
        <f t="shared" si="63"/>
        <v>749</v>
      </c>
      <c r="J315" s="26">
        <f t="shared" si="64"/>
        <v>1.1185975841703482</v>
      </c>
      <c r="K315" s="24">
        <f t="shared" si="58"/>
        <v>599</v>
      </c>
      <c r="L315" s="25">
        <f t="shared" si="61"/>
        <v>839</v>
      </c>
      <c r="M315" s="25">
        <f t="shared" si="54"/>
        <v>898</v>
      </c>
      <c r="N315" s="45">
        <f t="shared" si="55"/>
        <v>0.07032181168057217</v>
      </c>
      <c r="O315" s="46">
        <f>M315-'[2]Прейскурант НОВЫЙ'!F315</f>
        <v>0.11440822924839722</v>
      </c>
    </row>
    <row r="316" spans="1:15" ht="12.75" customHeight="1">
      <c r="A316" s="22">
        <f t="shared" si="65"/>
        <v>10</v>
      </c>
      <c r="B316" s="23" t="s">
        <v>200</v>
      </c>
      <c r="C316" s="49" t="s">
        <v>201</v>
      </c>
      <c r="D316" s="50"/>
      <c r="E316" s="51"/>
      <c r="F316" s="19">
        <v>730.5101948607012</v>
      </c>
      <c r="G316" s="24">
        <v>932.8018702436746</v>
      </c>
      <c r="H316" s="24">
        <f>'[1]Рабочая табличка'!F262</f>
        <v>575.2048778430718</v>
      </c>
      <c r="I316" s="25">
        <f t="shared" si="63"/>
        <v>804</v>
      </c>
      <c r="J316" s="26">
        <f t="shared" si="64"/>
        <v>1.2769183466653025</v>
      </c>
      <c r="K316" s="24">
        <f t="shared" si="58"/>
        <v>633</v>
      </c>
      <c r="L316" s="25">
        <f t="shared" si="61"/>
        <v>900</v>
      </c>
      <c r="M316" s="25">
        <f t="shared" si="54"/>
        <v>963</v>
      </c>
      <c r="N316" s="45">
        <f t="shared" si="55"/>
        <v>0.07000000000000006</v>
      </c>
      <c r="O316" s="46">
        <f>M316-'[2]Прейскурант НОВЫЙ'!F316</f>
        <v>-0.47055827415499607</v>
      </c>
    </row>
    <row r="317" spans="1:15" ht="12.75">
      <c r="A317" s="22">
        <f t="shared" si="65"/>
        <v>11</v>
      </c>
      <c r="B317" s="23" t="s">
        <v>202</v>
      </c>
      <c r="C317" s="49" t="s">
        <v>203</v>
      </c>
      <c r="D317" s="50"/>
      <c r="E317" s="51"/>
      <c r="F317" s="19">
        <v>831.9180482445294</v>
      </c>
      <c r="G317" s="24">
        <v>946.1689281996804</v>
      </c>
      <c r="H317" s="24">
        <f>'[1]Рабочая табличка'!F263</f>
        <v>679.1167740771668</v>
      </c>
      <c r="I317" s="25">
        <f t="shared" si="63"/>
        <v>915</v>
      </c>
      <c r="J317" s="26">
        <f t="shared" si="64"/>
        <v>1.1373342965647126</v>
      </c>
      <c r="K317" s="24">
        <f t="shared" si="58"/>
        <v>747</v>
      </c>
      <c r="L317" s="25">
        <f t="shared" si="61"/>
        <v>1025</v>
      </c>
      <c r="M317" s="25">
        <f t="shared" si="54"/>
        <v>1097</v>
      </c>
      <c r="N317" s="45">
        <f t="shared" si="55"/>
        <v>0.07024390243902445</v>
      </c>
      <c r="O317" s="46">
        <f>M317-'[2]Прейскурант НОВЫЙ'!F317</f>
        <v>-0.32914791138387045</v>
      </c>
    </row>
    <row r="318" spans="1:15" ht="12.75">
      <c r="A318" s="22">
        <f t="shared" si="65"/>
        <v>12</v>
      </c>
      <c r="B318" s="23" t="s">
        <v>204</v>
      </c>
      <c r="C318" s="49" t="s">
        <v>205</v>
      </c>
      <c r="D318" s="50"/>
      <c r="E318" s="51"/>
      <c r="F318" s="19">
        <v>1841.3018543473897</v>
      </c>
      <c r="G318" s="24">
        <v>2478.2674810458843</v>
      </c>
      <c r="H318" s="24">
        <f>'[1]Рабочая табличка'!F264</f>
        <v>1758.6455151359978</v>
      </c>
      <c r="I318" s="25">
        <f t="shared" si="63"/>
        <v>2025</v>
      </c>
      <c r="J318" s="26">
        <f t="shared" si="64"/>
        <v>1.3459322137728762</v>
      </c>
      <c r="K318" s="24">
        <f t="shared" si="58"/>
        <v>1935</v>
      </c>
      <c r="L318" s="25">
        <f t="shared" si="61"/>
        <v>2268</v>
      </c>
      <c r="M318" s="25">
        <f t="shared" si="54"/>
        <v>2427</v>
      </c>
      <c r="N318" s="45">
        <f t="shared" si="55"/>
        <v>0.07010582010582</v>
      </c>
      <c r="O318" s="46">
        <f>M318-'[2]Прейскурант НОВЫЙ'!F318</f>
        <v>0.33514502140587865</v>
      </c>
    </row>
    <row r="319" spans="1:15" ht="12.75">
      <c r="A319" s="48" t="s">
        <v>206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>
        <f t="shared" si="58"/>
        <v>0</v>
      </c>
      <c r="L319" s="48"/>
      <c r="M319" s="48"/>
      <c r="N319" s="45"/>
      <c r="O319" s="46">
        <f>M319-'[2]Прейскурант НОВЫЙ'!F319</f>
        <v>0</v>
      </c>
    </row>
    <row r="320" spans="1:15" ht="12.75" customHeight="1">
      <c r="A320" s="22">
        <v>1</v>
      </c>
      <c r="B320" s="23" t="s">
        <v>207</v>
      </c>
      <c r="C320" s="49" t="s">
        <v>208</v>
      </c>
      <c r="D320" s="50"/>
      <c r="E320" s="51"/>
      <c r="F320" s="19">
        <v>366.91458614126236</v>
      </c>
      <c r="G320" s="24">
        <v>591.4148560803636</v>
      </c>
      <c r="H320" s="24">
        <f>'[1]Рабочая табличка'!F265</f>
        <v>321.01013660652876</v>
      </c>
      <c r="I320" s="25">
        <f aca="true" t="shared" si="66" ref="I320:I347">ROUND(F320*1.1,0)</f>
        <v>404</v>
      </c>
      <c r="J320" s="26">
        <f aca="true" t="shared" si="67" ref="J320:J347">G320/F320</f>
        <v>1.6118597581527285</v>
      </c>
      <c r="K320" s="24">
        <f t="shared" si="58"/>
        <v>353</v>
      </c>
      <c r="L320" s="25">
        <f aca="true" t="shared" si="68" ref="L320:L329">ROUND(I320*1.12,0)</f>
        <v>452</v>
      </c>
      <c r="M320" s="25">
        <f t="shared" si="54"/>
        <v>484</v>
      </c>
      <c r="N320" s="45">
        <f t="shared" si="55"/>
        <v>0.07079646017699126</v>
      </c>
      <c r="O320" s="46">
        <f>M320-'[2]Прейскурант НОВЫЙ'!F320</f>
        <v>-0.30818676793279565</v>
      </c>
    </row>
    <row r="321" spans="1:15" ht="12.75" customHeight="1">
      <c r="A321" s="22">
        <f aca="true" t="shared" si="69" ref="A321:A349">A320+1</f>
        <v>2</v>
      </c>
      <c r="B321" s="23" t="s">
        <v>209</v>
      </c>
      <c r="C321" s="49" t="s">
        <v>210</v>
      </c>
      <c r="D321" s="50"/>
      <c r="E321" s="51"/>
      <c r="F321" s="19">
        <v>293.6851094376147</v>
      </c>
      <c r="G321" s="24">
        <v>467.52017115862884</v>
      </c>
      <c r="H321" s="24">
        <f>'[1]Рабочая табличка'!F266</f>
        <v>256.4935453603622</v>
      </c>
      <c r="I321" s="25">
        <f t="shared" si="66"/>
        <v>323</v>
      </c>
      <c r="J321" s="26">
        <f t="shared" si="67"/>
        <v>1.5919096887611885</v>
      </c>
      <c r="K321" s="24">
        <f t="shared" si="58"/>
        <v>282</v>
      </c>
      <c r="L321" s="25">
        <f t="shared" si="68"/>
        <v>362</v>
      </c>
      <c r="M321" s="25">
        <f t="shared" si="54"/>
        <v>387</v>
      </c>
      <c r="N321" s="45">
        <f t="shared" si="55"/>
        <v>0.06906077348066297</v>
      </c>
      <c r="O321" s="46">
        <f>M321-'[2]Прейскурант НОВЫЙ'!F321</f>
        <v>0.3385166627066951</v>
      </c>
    </row>
    <row r="322" spans="1:15" ht="24.75" customHeight="1">
      <c r="A322" s="22">
        <f t="shared" si="69"/>
        <v>3</v>
      </c>
      <c r="B322" s="23" t="s">
        <v>211</v>
      </c>
      <c r="C322" s="49" t="s">
        <v>212</v>
      </c>
      <c r="D322" s="50"/>
      <c r="E322" s="51"/>
      <c r="F322" s="19">
        <v>440.2733011358316</v>
      </c>
      <c r="G322" s="24">
        <v>755.8588359670683</v>
      </c>
      <c r="H322" s="24">
        <f>'[1]Рабочая табличка'!F267</f>
        <v>390.31321022680106</v>
      </c>
      <c r="I322" s="25">
        <f t="shared" si="66"/>
        <v>484</v>
      </c>
      <c r="J322" s="26">
        <f t="shared" si="67"/>
        <v>1.7167946228333144</v>
      </c>
      <c r="K322" s="24">
        <f t="shared" si="58"/>
        <v>429</v>
      </c>
      <c r="L322" s="25">
        <f t="shared" si="68"/>
        <v>542</v>
      </c>
      <c r="M322" s="25">
        <f t="shared" si="54"/>
        <v>580</v>
      </c>
      <c r="N322" s="45">
        <f t="shared" si="55"/>
        <v>0.07011070110701101</v>
      </c>
      <c r="O322" s="46">
        <f>M322-'[2]Прейскурант НОВЫЙ'!F322</f>
        <v>-0.010652010186163352</v>
      </c>
    </row>
    <row r="323" spans="1:15" ht="12.75">
      <c r="A323" s="22">
        <f t="shared" si="69"/>
        <v>4</v>
      </c>
      <c r="B323" s="23" t="s">
        <v>213</v>
      </c>
      <c r="C323" s="49" t="s">
        <v>214</v>
      </c>
      <c r="D323" s="50"/>
      <c r="E323" s="51"/>
      <c r="F323" s="19">
        <v>585.9301430566708</v>
      </c>
      <c r="G323" s="24">
        <v>931.5605703172575</v>
      </c>
      <c r="H323" s="24">
        <f>'[1]Рабочая табличка'!F268</f>
        <v>510.8370907207243</v>
      </c>
      <c r="I323" s="25">
        <f t="shared" si="66"/>
        <v>645</v>
      </c>
      <c r="J323" s="26">
        <f t="shared" si="67"/>
        <v>1.5898833356780513</v>
      </c>
      <c r="K323" s="24">
        <f t="shared" si="58"/>
        <v>562</v>
      </c>
      <c r="L323" s="25">
        <f t="shared" si="68"/>
        <v>722</v>
      </c>
      <c r="M323" s="25">
        <f t="shared" si="54"/>
        <v>773</v>
      </c>
      <c r="N323" s="45">
        <f t="shared" si="55"/>
        <v>0.07063711911357351</v>
      </c>
      <c r="O323" s="46">
        <f>M323-'[2]Прейскурант НОВЫЙ'!F323</f>
        <v>0.0003798103857661772</v>
      </c>
    </row>
    <row r="324" spans="1:15" ht="12.75" customHeight="1">
      <c r="A324" s="22">
        <f t="shared" si="69"/>
        <v>5</v>
      </c>
      <c r="B324" s="23" t="s">
        <v>216</v>
      </c>
      <c r="C324" s="49" t="s">
        <v>217</v>
      </c>
      <c r="D324" s="50"/>
      <c r="E324" s="51"/>
      <c r="F324" s="19">
        <v>562.990362835774</v>
      </c>
      <c r="G324" s="24">
        <v>670.4886479288929</v>
      </c>
      <c r="H324" s="24">
        <f>'[1]Рабочая табличка'!F269</f>
        <v>502.22155471523104</v>
      </c>
      <c r="I324" s="25">
        <f t="shared" si="66"/>
        <v>619</v>
      </c>
      <c r="J324" s="26">
        <f t="shared" si="67"/>
        <v>1.1909416078663435</v>
      </c>
      <c r="K324" s="24">
        <f t="shared" si="58"/>
        <v>552</v>
      </c>
      <c r="L324" s="25">
        <f t="shared" si="68"/>
        <v>693</v>
      </c>
      <c r="M324" s="25">
        <f t="shared" si="54"/>
        <v>742</v>
      </c>
      <c r="N324" s="45">
        <f t="shared" si="55"/>
        <v>0.07070707070707072</v>
      </c>
      <c r="O324" s="46">
        <f>M324-'[2]Прейскурант НОВЫЙ'!F324</f>
        <v>0.05269018808826331</v>
      </c>
    </row>
    <row r="325" spans="1:15" ht="23.25" customHeight="1">
      <c r="A325" s="22">
        <f t="shared" si="69"/>
        <v>6</v>
      </c>
      <c r="B325" s="23" t="s">
        <v>218</v>
      </c>
      <c r="C325" s="49" t="s">
        <v>219</v>
      </c>
      <c r="D325" s="50"/>
      <c r="E325" s="51"/>
      <c r="F325" s="19">
        <v>562.990362835774</v>
      </c>
      <c r="G325" s="24">
        <v>670.4886479288929</v>
      </c>
      <c r="H325" s="24">
        <f>'[1]Рабочая табличка'!F270</f>
        <v>502.22155471523104</v>
      </c>
      <c r="I325" s="25">
        <f t="shared" si="66"/>
        <v>619</v>
      </c>
      <c r="J325" s="26">
        <f t="shared" si="67"/>
        <v>1.1909416078663435</v>
      </c>
      <c r="K325" s="24">
        <f t="shared" si="58"/>
        <v>552</v>
      </c>
      <c r="L325" s="25">
        <f t="shared" si="68"/>
        <v>693</v>
      </c>
      <c r="M325" s="25">
        <f t="shared" si="54"/>
        <v>742</v>
      </c>
      <c r="N325" s="45">
        <f t="shared" si="55"/>
        <v>0.07070707070707072</v>
      </c>
      <c r="O325" s="46">
        <f>M325-'[2]Прейскурант НОВЫЙ'!F325</f>
        <v>0.05269018808826331</v>
      </c>
    </row>
    <row r="326" spans="1:15" ht="19.5" customHeight="1">
      <c r="A326" s="22">
        <f t="shared" si="69"/>
        <v>7</v>
      </c>
      <c r="B326" s="23" t="s">
        <v>220</v>
      </c>
      <c r="C326" s="49" t="s">
        <v>221</v>
      </c>
      <c r="D326" s="50"/>
      <c r="E326" s="51"/>
      <c r="F326" s="19">
        <v>335.0054468948767</v>
      </c>
      <c r="G326" s="24">
        <v>364.5308646182258</v>
      </c>
      <c r="H326" s="24">
        <f>'[1]Рабочая табличка'!F271</f>
        <v>272.3621519470542</v>
      </c>
      <c r="I326" s="25">
        <f t="shared" si="66"/>
        <v>369</v>
      </c>
      <c r="J326" s="26">
        <f t="shared" si="67"/>
        <v>1.088134142286391</v>
      </c>
      <c r="K326" s="24">
        <f t="shared" si="58"/>
        <v>300</v>
      </c>
      <c r="L326" s="25">
        <f t="shared" si="68"/>
        <v>413</v>
      </c>
      <c r="M326" s="25">
        <f t="shared" si="54"/>
        <v>442</v>
      </c>
      <c r="N326" s="45">
        <f t="shared" si="55"/>
        <v>0.07021791767554486</v>
      </c>
      <c r="O326" s="46">
        <f>M326-'[2]Прейскурант НОВЫЙ'!F326</f>
        <v>-0.4199277722854049</v>
      </c>
    </row>
    <row r="327" spans="1:15" ht="24" customHeight="1">
      <c r="A327" s="22">
        <f t="shared" si="69"/>
        <v>8</v>
      </c>
      <c r="B327" s="23" t="s">
        <v>222</v>
      </c>
      <c r="C327" s="49" t="s">
        <v>223</v>
      </c>
      <c r="D327" s="50"/>
      <c r="E327" s="51"/>
      <c r="F327" s="19">
        <v>562.990362835774</v>
      </c>
      <c r="G327" s="24">
        <v>670.4886479288929</v>
      </c>
      <c r="H327" s="24">
        <f>'[1]Рабочая табличка'!F272</f>
        <v>502.22155471523104</v>
      </c>
      <c r="I327" s="25">
        <f t="shared" si="66"/>
        <v>619</v>
      </c>
      <c r="J327" s="26">
        <f t="shared" si="67"/>
        <v>1.1909416078663435</v>
      </c>
      <c r="K327" s="24">
        <f t="shared" si="58"/>
        <v>552</v>
      </c>
      <c r="L327" s="25">
        <f t="shared" si="68"/>
        <v>693</v>
      </c>
      <c r="M327" s="25">
        <f t="shared" si="54"/>
        <v>742</v>
      </c>
      <c r="N327" s="45">
        <f t="shared" si="55"/>
        <v>0.07070707070707072</v>
      </c>
      <c r="O327" s="46">
        <f>M327-'[2]Прейскурант НОВЫЙ'!F327</f>
        <v>0.08289604986646282</v>
      </c>
    </row>
    <row r="328" spans="1:15" ht="12.75" customHeight="1">
      <c r="A328" s="22">
        <f t="shared" si="69"/>
        <v>9</v>
      </c>
      <c r="B328" s="23" t="s">
        <v>224</v>
      </c>
      <c r="C328" s="49" t="s">
        <v>225</v>
      </c>
      <c r="D328" s="50"/>
      <c r="E328" s="51"/>
      <c r="F328" s="19">
        <v>557.2426588181517</v>
      </c>
      <c r="G328" s="24">
        <v>662.7470127654478</v>
      </c>
      <c r="H328" s="24">
        <f>'[1]Рабочая табличка'!F273</f>
        <v>496.6512110678713</v>
      </c>
      <c r="I328" s="25">
        <f t="shared" si="66"/>
        <v>613</v>
      </c>
      <c r="J328" s="26">
        <f t="shared" si="67"/>
        <v>1.189332873709021</v>
      </c>
      <c r="K328" s="24">
        <f t="shared" si="58"/>
        <v>546</v>
      </c>
      <c r="L328" s="25">
        <f t="shared" si="68"/>
        <v>687</v>
      </c>
      <c r="M328" s="25">
        <f t="shared" si="54"/>
        <v>735</v>
      </c>
      <c r="N328" s="45">
        <f t="shared" si="55"/>
        <v>0.06986899563318771</v>
      </c>
      <c r="O328" s="46">
        <f>M328-'[2]Прейскурант НОВЫЙ'!F328</f>
        <v>-0.09343364086078054</v>
      </c>
    </row>
    <row r="329" spans="1:15" ht="12.75" customHeight="1">
      <c r="A329" s="22">
        <f t="shared" si="69"/>
        <v>10</v>
      </c>
      <c r="B329" s="23" t="s">
        <v>226</v>
      </c>
      <c r="C329" s="49" t="s">
        <v>227</v>
      </c>
      <c r="D329" s="50"/>
      <c r="E329" s="51"/>
      <c r="F329" s="19">
        <v>1235.0510168052635</v>
      </c>
      <c r="G329" s="24">
        <v>1329.8756606943407</v>
      </c>
      <c r="H329" s="24">
        <f>'[1]Рабочая табличка'!F274</f>
        <v>996.8127657831021</v>
      </c>
      <c r="I329" s="25">
        <f t="shared" si="66"/>
        <v>1359</v>
      </c>
      <c r="J329" s="26">
        <f t="shared" si="67"/>
        <v>1.0767779165385105</v>
      </c>
      <c r="K329" s="24">
        <f t="shared" si="58"/>
        <v>1096</v>
      </c>
      <c r="L329" s="25">
        <f t="shared" si="68"/>
        <v>1522</v>
      </c>
      <c r="M329" s="25">
        <f t="shared" si="54"/>
        <v>1629</v>
      </c>
      <c r="N329" s="45">
        <f t="shared" si="55"/>
        <v>0.07030223390275947</v>
      </c>
      <c r="O329" s="46">
        <f>M329-'[2]Прейскурант НОВЫЙ'!F329</f>
        <v>-0.3694980341815608</v>
      </c>
    </row>
    <row r="330" spans="1:15" ht="29.25" customHeight="1">
      <c r="A330" s="22">
        <f t="shared" si="69"/>
        <v>11</v>
      </c>
      <c r="B330" s="23" t="s">
        <v>228</v>
      </c>
      <c r="C330" s="49" t="s">
        <v>229</v>
      </c>
      <c r="D330" s="50"/>
      <c r="E330" s="51"/>
      <c r="F330" s="19">
        <v>1854.751183097435</v>
      </c>
      <c r="G330" s="24">
        <v>1997.0043086232333</v>
      </c>
      <c r="H330" s="24">
        <f>'[1]Рабочая табличка'!F275</f>
        <v>1496.9743204983333</v>
      </c>
      <c r="I330" s="25">
        <f t="shared" si="66"/>
        <v>2040</v>
      </c>
      <c r="J330" s="26">
        <f t="shared" si="67"/>
        <v>1.0766966085921217</v>
      </c>
      <c r="K330" s="24">
        <f t="shared" si="58"/>
        <v>1647</v>
      </c>
      <c r="L330" s="25">
        <v>2040</v>
      </c>
      <c r="M330" s="25">
        <f t="shared" si="54"/>
        <v>2183</v>
      </c>
      <c r="N330" s="45">
        <f t="shared" si="55"/>
        <v>0.07009803921568625</v>
      </c>
      <c r="O330" s="46">
        <f>M330-'[2]Прейскурант НОВЫЙ'!F330</f>
        <v>0.3084358409937522</v>
      </c>
    </row>
    <row r="331" spans="1:15" ht="12.75" customHeight="1">
      <c r="A331" s="22">
        <f t="shared" si="69"/>
        <v>12</v>
      </c>
      <c r="B331" s="23" t="s">
        <v>230</v>
      </c>
      <c r="C331" s="49" t="s">
        <v>231</v>
      </c>
      <c r="D331" s="50"/>
      <c r="E331" s="51"/>
      <c r="F331" s="19">
        <v>1235.0510168052635</v>
      </c>
      <c r="G331" s="24">
        <v>1329.8756606943407</v>
      </c>
      <c r="H331" s="24">
        <f>'[1]Рабочая табличка'!F276</f>
        <v>996.8127657831021</v>
      </c>
      <c r="I331" s="25">
        <f t="shared" si="66"/>
        <v>1359</v>
      </c>
      <c r="J331" s="26">
        <f t="shared" si="67"/>
        <v>1.0767779165385105</v>
      </c>
      <c r="K331" s="24">
        <f t="shared" si="58"/>
        <v>1096</v>
      </c>
      <c r="L331" s="25">
        <f aca="true" t="shared" si="70" ref="L331:L347">ROUND(I331*1.12,0)</f>
        <v>1522</v>
      </c>
      <c r="M331" s="25">
        <f t="shared" si="54"/>
        <v>1629</v>
      </c>
      <c r="N331" s="45">
        <f t="shared" si="55"/>
        <v>0.07030223390275947</v>
      </c>
      <c r="O331" s="46">
        <f>M331-'[2]Прейскурант НОВЫЙ'!F331</f>
        <v>-0.3694980341815608</v>
      </c>
    </row>
    <row r="332" spans="1:15" ht="12.75" customHeight="1">
      <c r="A332" s="22">
        <f t="shared" si="69"/>
        <v>13</v>
      </c>
      <c r="B332" s="23" t="s">
        <v>232</v>
      </c>
      <c r="C332" s="49" t="s">
        <v>233</v>
      </c>
      <c r="D332" s="50"/>
      <c r="E332" s="51"/>
      <c r="F332" s="19">
        <v>952.0385434124778</v>
      </c>
      <c r="G332" s="24">
        <v>1027.2778773836735</v>
      </c>
      <c r="H332" s="24">
        <f>'[1]Рабочая табличка'!F277</f>
        <v>769.0133630149255</v>
      </c>
      <c r="I332" s="25">
        <f t="shared" si="66"/>
        <v>1047</v>
      </c>
      <c r="J332" s="26">
        <f t="shared" si="67"/>
        <v>1.079029714176811</v>
      </c>
      <c r="K332" s="24">
        <f t="shared" si="58"/>
        <v>846</v>
      </c>
      <c r="L332" s="25">
        <f t="shared" si="70"/>
        <v>1173</v>
      </c>
      <c r="M332" s="25">
        <f t="shared" si="54"/>
        <v>1255</v>
      </c>
      <c r="N332" s="45">
        <f t="shared" si="55"/>
        <v>0.06990622335890873</v>
      </c>
      <c r="O332" s="46">
        <f>M332-'[2]Прейскурант НОВЫЙ'!F332</f>
        <v>-0.38595447949023765</v>
      </c>
    </row>
    <row r="333" spans="1:15" ht="12.75" customHeight="1">
      <c r="A333" s="22">
        <f t="shared" si="69"/>
        <v>14</v>
      </c>
      <c r="B333" s="23" t="s">
        <v>234</v>
      </c>
      <c r="C333" s="49" t="s">
        <v>235</v>
      </c>
      <c r="D333" s="50"/>
      <c r="E333" s="51"/>
      <c r="F333" s="19">
        <v>293.01392851106675</v>
      </c>
      <c r="G333" s="24">
        <v>354.7634687003784</v>
      </c>
      <c r="H333" s="24">
        <f>'[1]Рабочая табличка'!F278</f>
        <v>261.61957902773815</v>
      </c>
      <c r="I333" s="25">
        <f t="shared" si="66"/>
        <v>322</v>
      </c>
      <c r="J333" s="26">
        <f t="shared" si="67"/>
        <v>1.210739265887763</v>
      </c>
      <c r="K333" s="24">
        <f t="shared" si="58"/>
        <v>288</v>
      </c>
      <c r="L333" s="25">
        <f t="shared" si="70"/>
        <v>361</v>
      </c>
      <c r="M333" s="25">
        <f t="shared" si="54"/>
        <v>386</v>
      </c>
      <c r="N333" s="45">
        <f t="shared" si="55"/>
        <v>0.06925207756232687</v>
      </c>
      <c r="O333" s="46">
        <f>M333-'[2]Прейскурант НОВЫЙ'!F333</f>
        <v>-0.24683625511102036</v>
      </c>
    </row>
    <row r="334" spans="1:15" ht="29.25" customHeight="1">
      <c r="A334" s="22">
        <f t="shared" si="69"/>
        <v>15</v>
      </c>
      <c r="B334" s="23" t="s">
        <v>236</v>
      </c>
      <c r="C334" s="49" t="s">
        <v>237</v>
      </c>
      <c r="D334" s="50"/>
      <c r="E334" s="51"/>
      <c r="F334" s="19">
        <v>875.9888630073667</v>
      </c>
      <c r="G334" s="24">
        <v>1057.5704061011352</v>
      </c>
      <c r="H334" s="24">
        <f>'[1]Рабочая табличка'!F279</f>
        <v>780.7387370832146</v>
      </c>
      <c r="I334" s="25">
        <f t="shared" si="66"/>
        <v>964</v>
      </c>
      <c r="J334" s="26">
        <f t="shared" si="67"/>
        <v>1.2072875018871574</v>
      </c>
      <c r="K334" s="24">
        <f t="shared" si="58"/>
        <v>859</v>
      </c>
      <c r="L334" s="25">
        <f t="shared" si="70"/>
        <v>1080</v>
      </c>
      <c r="M334" s="25">
        <f t="shared" si="54"/>
        <v>1156</v>
      </c>
      <c r="N334" s="45">
        <f t="shared" si="55"/>
        <v>0.07037037037037042</v>
      </c>
      <c r="O334" s="46">
        <f>M334-'[2]Прейскурант НОВЫЙ'!F334</f>
        <v>0.4724313729809637</v>
      </c>
    </row>
    <row r="335" spans="1:15" ht="12.75" customHeight="1">
      <c r="A335" s="22">
        <f t="shared" si="69"/>
        <v>16</v>
      </c>
      <c r="B335" s="23" t="s">
        <v>238</v>
      </c>
      <c r="C335" s="49" t="s">
        <v>239</v>
      </c>
      <c r="D335" s="50"/>
      <c r="E335" s="51"/>
      <c r="F335" s="19">
        <v>948.7953249246474</v>
      </c>
      <c r="G335" s="24">
        <v>1145.4212732762296</v>
      </c>
      <c r="H335" s="24">
        <f>'[1]Рабочая табличка'!F280</f>
        <v>845.6286318401492</v>
      </c>
      <c r="I335" s="25">
        <f t="shared" si="66"/>
        <v>1044</v>
      </c>
      <c r="J335" s="26">
        <f t="shared" si="67"/>
        <v>1.2072374759721736</v>
      </c>
      <c r="K335" s="24">
        <f t="shared" si="58"/>
        <v>930</v>
      </c>
      <c r="L335" s="25">
        <f t="shared" si="70"/>
        <v>1169</v>
      </c>
      <c r="M335" s="25">
        <f aca="true" t="shared" si="71" ref="M335:M400">ROUND(L335*1.07,0)</f>
        <v>1251</v>
      </c>
      <c r="N335" s="45">
        <f aca="true" t="shared" si="72" ref="N335:N400">M335/L335-1</f>
        <v>0.07014542343883656</v>
      </c>
      <c r="O335" s="46">
        <f>M335-'[2]Прейскурант НОВЫЙ'!F335</f>
        <v>-0.4048996312374129</v>
      </c>
    </row>
    <row r="336" spans="1:15" ht="12.75">
      <c r="A336" s="22">
        <f t="shared" si="69"/>
        <v>17</v>
      </c>
      <c r="B336" s="23" t="s">
        <v>240</v>
      </c>
      <c r="C336" s="49" t="s">
        <v>241</v>
      </c>
      <c r="D336" s="50"/>
      <c r="E336" s="51"/>
      <c r="F336" s="19">
        <v>293.01392851106675</v>
      </c>
      <c r="G336" s="24">
        <v>354.7634687003784</v>
      </c>
      <c r="H336" s="24">
        <f>'[1]Рабочая табличка'!F281</f>
        <v>261.61957902773815</v>
      </c>
      <c r="I336" s="25">
        <f t="shared" si="66"/>
        <v>322</v>
      </c>
      <c r="J336" s="26">
        <f t="shared" si="67"/>
        <v>1.210739265887763</v>
      </c>
      <c r="K336" s="24">
        <f t="shared" si="58"/>
        <v>288</v>
      </c>
      <c r="L336" s="25">
        <f t="shared" si="70"/>
        <v>361</v>
      </c>
      <c r="M336" s="25">
        <f t="shared" si="71"/>
        <v>386</v>
      </c>
      <c r="N336" s="45">
        <f t="shared" si="72"/>
        <v>0.06925207756232687</v>
      </c>
      <c r="O336" s="46">
        <f>M336-'[2]Прейскурант НОВЫЙ'!F336</f>
        <v>-0.24683625511102036</v>
      </c>
    </row>
    <row r="337" spans="1:15" ht="28.5" customHeight="1">
      <c r="A337" s="22">
        <f t="shared" si="69"/>
        <v>18</v>
      </c>
      <c r="B337" s="23" t="s">
        <v>242</v>
      </c>
      <c r="C337" s="49" t="s">
        <v>243</v>
      </c>
      <c r="D337" s="50"/>
      <c r="E337" s="51"/>
      <c r="F337" s="19">
        <v>293.01392851106675</v>
      </c>
      <c r="G337" s="24">
        <v>354.7634687003784</v>
      </c>
      <c r="H337" s="24">
        <f>'[1]Рабочая табличка'!F282</f>
        <v>261.61957902773815</v>
      </c>
      <c r="I337" s="25">
        <f t="shared" si="66"/>
        <v>322</v>
      </c>
      <c r="J337" s="26">
        <f t="shared" si="67"/>
        <v>1.210739265887763</v>
      </c>
      <c r="K337" s="24">
        <f t="shared" si="58"/>
        <v>288</v>
      </c>
      <c r="L337" s="25">
        <f t="shared" si="70"/>
        <v>361</v>
      </c>
      <c r="M337" s="25">
        <f t="shared" si="71"/>
        <v>386</v>
      </c>
      <c r="N337" s="45">
        <f t="shared" si="72"/>
        <v>0.06925207756232687</v>
      </c>
      <c r="O337" s="46">
        <f>M337-'[2]Прейскурант НОВЫЙ'!F337</f>
        <v>-0.24683625511102036</v>
      </c>
    </row>
    <row r="338" spans="1:15" ht="12.75" customHeight="1">
      <c r="A338" s="22">
        <f t="shared" si="69"/>
        <v>19</v>
      </c>
      <c r="B338" s="23" t="s">
        <v>244</v>
      </c>
      <c r="C338" s="49" t="s">
        <v>245</v>
      </c>
      <c r="D338" s="50"/>
      <c r="E338" s="51"/>
      <c r="F338" s="19">
        <v>293.01392851106675</v>
      </c>
      <c r="G338" s="24">
        <v>354.7634687003784</v>
      </c>
      <c r="H338" s="24">
        <f>'[1]Рабочая табличка'!F283</f>
        <v>261.61957902773815</v>
      </c>
      <c r="I338" s="25">
        <f t="shared" si="66"/>
        <v>322</v>
      </c>
      <c r="J338" s="26">
        <f t="shared" si="67"/>
        <v>1.210739265887763</v>
      </c>
      <c r="K338" s="24">
        <f t="shared" si="58"/>
        <v>288</v>
      </c>
      <c r="L338" s="25">
        <f t="shared" si="70"/>
        <v>361</v>
      </c>
      <c r="M338" s="25">
        <f t="shared" si="71"/>
        <v>386</v>
      </c>
      <c r="N338" s="45">
        <f t="shared" si="72"/>
        <v>0.06925207756232687</v>
      </c>
      <c r="O338" s="46">
        <f>M338-'[2]Прейскурант НОВЫЙ'!F338</f>
        <v>-0.24683625511102036</v>
      </c>
    </row>
    <row r="339" spans="1:15" ht="12.75">
      <c r="A339" s="22">
        <f t="shared" si="69"/>
        <v>20</v>
      </c>
      <c r="B339" s="23" t="s">
        <v>246</v>
      </c>
      <c r="C339" s="49" t="s">
        <v>247</v>
      </c>
      <c r="D339" s="50"/>
      <c r="E339" s="51"/>
      <c r="F339" s="19">
        <v>293.01392851106675</v>
      </c>
      <c r="G339" s="24">
        <v>354.7634687003784</v>
      </c>
      <c r="H339" s="24">
        <f>'[1]Рабочая табличка'!F284</f>
        <v>261.61957902773815</v>
      </c>
      <c r="I339" s="25">
        <f t="shared" si="66"/>
        <v>322</v>
      </c>
      <c r="J339" s="26">
        <f t="shared" si="67"/>
        <v>1.210739265887763</v>
      </c>
      <c r="K339" s="24">
        <f t="shared" si="58"/>
        <v>288</v>
      </c>
      <c r="L339" s="25">
        <f t="shared" si="70"/>
        <v>361</v>
      </c>
      <c r="M339" s="25">
        <f t="shared" si="71"/>
        <v>386</v>
      </c>
      <c r="N339" s="45">
        <f t="shared" si="72"/>
        <v>0.06925207756232687</v>
      </c>
      <c r="O339" s="46">
        <f>M339-'[2]Прейскурант НОВЫЙ'!F339</f>
        <v>-0.41674649809687025</v>
      </c>
    </row>
    <row r="340" spans="1:15" ht="12.75" customHeight="1">
      <c r="A340" s="22">
        <f t="shared" si="69"/>
        <v>21</v>
      </c>
      <c r="B340" s="23" t="s">
        <v>248</v>
      </c>
      <c r="C340" s="49" t="s">
        <v>249</v>
      </c>
      <c r="D340" s="50"/>
      <c r="E340" s="51"/>
      <c r="F340" s="19">
        <v>293.01392851106675</v>
      </c>
      <c r="G340" s="24">
        <v>354.7634687003784</v>
      </c>
      <c r="H340" s="24">
        <f>'[1]Рабочая табличка'!F285</f>
        <v>261.61957902773815</v>
      </c>
      <c r="I340" s="25">
        <f t="shared" si="66"/>
        <v>322</v>
      </c>
      <c r="J340" s="26">
        <f t="shared" si="67"/>
        <v>1.210739265887763</v>
      </c>
      <c r="K340" s="24">
        <f t="shared" si="58"/>
        <v>288</v>
      </c>
      <c r="L340" s="25">
        <f t="shared" si="70"/>
        <v>361</v>
      </c>
      <c r="M340" s="25">
        <f t="shared" si="71"/>
        <v>386</v>
      </c>
      <c r="N340" s="45">
        <f t="shared" si="72"/>
        <v>0.06925207756232687</v>
      </c>
      <c r="O340" s="46">
        <f>M340-'[2]Прейскурант НОВЫЙ'!F340</f>
        <v>-0.24683625511102036</v>
      </c>
    </row>
    <row r="341" spans="1:15" ht="23.25" customHeight="1">
      <c r="A341" s="22">
        <f t="shared" si="69"/>
        <v>22</v>
      </c>
      <c r="B341" s="23" t="s">
        <v>250</v>
      </c>
      <c r="C341" s="49" t="s">
        <v>251</v>
      </c>
      <c r="D341" s="50"/>
      <c r="E341" s="51"/>
      <c r="F341" s="19">
        <v>220.33724638330006</v>
      </c>
      <c r="G341" s="24">
        <v>266.9126015252838</v>
      </c>
      <c r="H341" s="24">
        <f>'[1]Рабочая табличка'!F286</f>
        <v>196.72968427080363</v>
      </c>
      <c r="I341" s="25">
        <f t="shared" si="66"/>
        <v>242</v>
      </c>
      <c r="J341" s="26">
        <f t="shared" si="67"/>
        <v>1.2113821240234661</v>
      </c>
      <c r="K341" s="24">
        <f t="shared" si="58"/>
        <v>216</v>
      </c>
      <c r="L341" s="25">
        <f t="shared" si="70"/>
        <v>271</v>
      </c>
      <c r="M341" s="25">
        <f t="shared" si="71"/>
        <v>290</v>
      </c>
      <c r="N341" s="45">
        <f t="shared" si="72"/>
        <v>0.07011070110701101</v>
      </c>
      <c r="O341" s="46">
        <f>M341-'[2]Прейскурант НОВЫЙ'!F341</f>
        <v>-0.39121173303402657</v>
      </c>
    </row>
    <row r="342" spans="1:15" ht="12.75" customHeight="1">
      <c r="A342" s="22">
        <f t="shared" si="69"/>
        <v>23</v>
      </c>
      <c r="B342" s="23" t="s">
        <v>252</v>
      </c>
      <c r="C342" s="49" t="s">
        <v>253</v>
      </c>
      <c r="D342" s="50"/>
      <c r="E342" s="51"/>
      <c r="F342" s="19">
        <v>394.7612834899401</v>
      </c>
      <c r="G342" s="24">
        <v>477.75468274551076</v>
      </c>
      <c r="H342" s="24">
        <f>'[1]Рабочая табличка'!F287</f>
        <v>352.46543168744654</v>
      </c>
      <c r="I342" s="25">
        <f t="shared" si="66"/>
        <v>434</v>
      </c>
      <c r="J342" s="26">
        <f t="shared" si="67"/>
        <v>1.2102369272940252</v>
      </c>
      <c r="K342" s="24">
        <f t="shared" si="58"/>
        <v>388</v>
      </c>
      <c r="L342" s="25">
        <f t="shared" si="70"/>
        <v>486</v>
      </c>
      <c r="M342" s="25">
        <f t="shared" si="71"/>
        <v>520</v>
      </c>
      <c r="N342" s="45">
        <f t="shared" si="72"/>
        <v>0.06995884773662553</v>
      </c>
      <c r="O342" s="46">
        <f>M342-'[2]Прейскурант НОВЫЙ'!F342</f>
        <v>0.21728534292856239</v>
      </c>
    </row>
    <row r="343" spans="1:15" ht="12.75" customHeight="1">
      <c r="A343" s="22">
        <f t="shared" si="69"/>
        <v>24</v>
      </c>
      <c r="B343" s="23" t="s">
        <v>254</v>
      </c>
      <c r="C343" s="49" t="s">
        <v>255</v>
      </c>
      <c r="D343" s="50"/>
      <c r="E343" s="51"/>
      <c r="F343" s="19">
        <v>293.01392851106675</v>
      </c>
      <c r="G343" s="24">
        <v>354.7634687003784</v>
      </c>
      <c r="H343" s="24">
        <f>'[1]Рабочая табличка'!F288</f>
        <v>261.61957902773815</v>
      </c>
      <c r="I343" s="25">
        <f t="shared" si="66"/>
        <v>322</v>
      </c>
      <c r="J343" s="26">
        <f t="shared" si="67"/>
        <v>1.210739265887763</v>
      </c>
      <c r="K343" s="24">
        <f t="shared" si="58"/>
        <v>288</v>
      </c>
      <c r="L343" s="25">
        <f t="shared" si="70"/>
        <v>361</v>
      </c>
      <c r="M343" s="25">
        <f t="shared" si="71"/>
        <v>386</v>
      </c>
      <c r="N343" s="45">
        <f t="shared" si="72"/>
        <v>0.06925207756232687</v>
      </c>
      <c r="O343" s="46">
        <f>M343-'[2]Прейскурант НОВЫЙ'!F343</f>
        <v>-0.24683625511102036</v>
      </c>
    </row>
    <row r="344" spans="1:15" ht="12.75" customHeight="1">
      <c r="A344" s="22">
        <f t="shared" si="69"/>
        <v>25</v>
      </c>
      <c r="B344" s="23" t="s">
        <v>256</v>
      </c>
      <c r="C344" s="49" t="s">
        <v>257</v>
      </c>
      <c r="D344" s="50"/>
      <c r="E344" s="51"/>
      <c r="F344" s="19">
        <v>220.33724638330006</v>
      </c>
      <c r="G344" s="24">
        <v>266.9126015252838</v>
      </c>
      <c r="H344" s="24">
        <f>'[1]Рабочая табличка'!F289</f>
        <v>196.72968427080363</v>
      </c>
      <c r="I344" s="25">
        <f t="shared" si="66"/>
        <v>242</v>
      </c>
      <c r="J344" s="26">
        <f t="shared" si="67"/>
        <v>1.2113821240234661</v>
      </c>
      <c r="K344" s="24">
        <f t="shared" si="58"/>
        <v>216</v>
      </c>
      <c r="L344" s="25">
        <f t="shared" si="70"/>
        <v>271</v>
      </c>
      <c r="M344" s="25">
        <f t="shared" si="71"/>
        <v>290</v>
      </c>
      <c r="N344" s="45">
        <f t="shared" si="72"/>
        <v>0.07011070110701101</v>
      </c>
      <c r="O344" s="46">
        <f>M344-'[2]Прейскурант НОВЫЙ'!F344</f>
        <v>-0.14840971653484303</v>
      </c>
    </row>
    <row r="345" spans="1:15" ht="12.75">
      <c r="A345" s="18">
        <f t="shared" si="69"/>
        <v>26</v>
      </c>
      <c r="B345" s="28" t="s">
        <v>258</v>
      </c>
      <c r="C345" s="49" t="s">
        <v>259</v>
      </c>
      <c r="D345" s="50"/>
      <c r="E345" s="51"/>
      <c r="F345" s="19">
        <v>850.3271919990349</v>
      </c>
      <c r="G345" s="24">
        <v>997.4892739344153</v>
      </c>
      <c r="H345" s="24">
        <f>'[1]Рабочая табличка'!$F$292</f>
        <v>745.9010456131884</v>
      </c>
      <c r="I345" s="25">
        <f t="shared" si="66"/>
        <v>935</v>
      </c>
      <c r="J345" s="26">
        <f t="shared" si="67"/>
        <v>1.1730652427913273</v>
      </c>
      <c r="K345" s="24">
        <f t="shared" si="58"/>
        <v>820</v>
      </c>
      <c r="L345" s="25">
        <f t="shared" si="70"/>
        <v>1047</v>
      </c>
      <c r="M345" s="25">
        <f t="shared" si="71"/>
        <v>1120</v>
      </c>
      <c r="N345" s="45">
        <f t="shared" si="72"/>
        <v>0.06972301814708692</v>
      </c>
      <c r="O345" s="46">
        <f>M345-'[2]Прейскурант НОВЫЙ'!F345</f>
        <v>0.31221482353612373</v>
      </c>
    </row>
    <row r="346" spans="1:15" ht="12.75">
      <c r="A346" s="18">
        <f t="shared" si="69"/>
        <v>27</v>
      </c>
      <c r="B346" s="31" t="s">
        <v>260</v>
      </c>
      <c r="C346" s="49" t="s">
        <v>261</v>
      </c>
      <c r="D346" s="50"/>
      <c r="E346" s="51"/>
      <c r="F346" s="19">
        <v>351</v>
      </c>
      <c r="G346" s="24">
        <v>699.5827550145034</v>
      </c>
      <c r="H346" s="24">
        <f>'[1]Рабочая табличка'!$F$290</f>
        <v>305.36096933627493</v>
      </c>
      <c r="I346" s="25">
        <f t="shared" si="66"/>
        <v>386</v>
      </c>
      <c r="J346" s="26">
        <f t="shared" si="67"/>
        <v>1.9931132621495824</v>
      </c>
      <c r="K346" s="24">
        <f t="shared" si="58"/>
        <v>336</v>
      </c>
      <c r="L346" s="25">
        <f t="shared" si="70"/>
        <v>432</v>
      </c>
      <c r="M346" s="25">
        <f t="shared" si="71"/>
        <v>462</v>
      </c>
      <c r="N346" s="45">
        <f t="shared" si="72"/>
        <v>0.06944444444444442</v>
      </c>
      <c r="O346" s="46">
        <f>M346-'[2]Прейскурант НОВЫЙ'!F346</f>
        <v>-0.21209705226863207</v>
      </c>
    </row>
    <row r="347" spans="1:15" ht="12.75" customHeight="1">
      <c r="A347" s="18">
        <f t="shared" si="69"/>
        <v>28</v>
      </c>
      <c r="B347" s="31" t="s">
        <v>262</v>
      </c>
      <c r="C347" s="49" t="s">
        <v>263</v>
      </c>
      <c r="D347" s="50"/>
      <c r="E347" s="51"/>
      <c r="F347" s="19">
        <v>351</v>
      </c>
      <c r="G347" s="24">
        <v>699.5827550145034</v>
      </c>
      <c r="H347" s="24">
        <f>'[1]Рабочая табличка'!$F$291</f>
        <v>305.36096933627493</v>
      </c>
      <c r="I347" s="25">
        <f t="shared" si="66"/>
        <v>386</v>
      </c>
      <c r="J347" s="26">
        <f t="shared" si="67"/>
        <v>1.9931132621495824</v>
      </c>
      <c r="K347" s="24">
        <f aca="true" t="shared" si="73" ref="K347:K412">ROUND(H347*1.1,0)</f>
        <v>336</v>
      </c>
      <c r="L347" s="25">
        <f t="shared" si="70"/>
        <v>432</v>
      </c>
      <c r="M347" s="25">
        <f t="shared" si="71"/>
        <v>462</v>
      </c>
      <c r="N347" s="45">
        <f t="shared" si="72"/>
        <v>0.06944444444444442</v>
      </c>
      <c r="O347" s="46">
        <f>M347-'[2]Прейскурант НОВЫЙ'!F347</f>
        <v>-0.21209705226863207</v>
      </c>
    </row>
    <row r="348" spans="1:15" ht="12.75" customHeight="1">
      <c r="A348" s="18">
        <f t="shared" si="69"/>
        <v>29</v>
      </c>
      <c r="B348" s="31" t="s">
        <v>557</v>
      </c>
      <c r="C348" s="49" t="s">
        <v>555</v>
      </c>
      <c r="D348" s="50"/>
      <c r="E348" s="51"/>
      <c r="F348" s="19"/>
      <c r="G348" s="24"/>
      <c r="H348" s="24"/>
      <c r="I348" s="25"/>
      <c r="J348" s="26"/>
      <c r="K348" s="24"/>
      <c r="L348" s="25"/>
      <c r="M348" s="25">
        <f>'[3]Плата за оказание услуги'!$C$20</f>
        <v>700.0176615746358</v>
      </c>
      <c r="N348" s="45"/>
      <c r="O348" s="46">
        <f>M348-'[2]Прейскурант НОВЫЙ'!F348</f>
        <v>0</v>
      </c>
    </row>
    <row r="349" spans="1:15" ht="12.75" customHeight="1">
      <c r="A349" s="18">
        <f t="shared" si="69"/>
        <v>30</v>
      </c>
      <c r="B349" s="31" t="s">
        <v>558</v>
      </c>
      <c r="C349" s="49" t="s">
        <v>556</v>
      </c>
      <c r="D349" s="50"/>
      <c r="E349" s="51"/>
      <c r="F349" s="19"/>
      <c r="G349" s="24"/>
      <c r="H349" s="24"/>
      <c r="I349" s="25"/>
      <c r="J349" s="26"/>
      <c r="K349" s="24"/>
      <c r="L349" s="25"/>
      <c r="M349" s="25">
        <f>'[3]Плата за оказание услуги'!$C$57</f>
        <v>799.8051706452</v>
      </c>
      <c r="N349" s="45"/>
      <c r="O349" s="46">
        <f>M349-'[2]Прейскурант НОВЫЙ'!F349</f>
        <v>0</v>
      </c>
    </row>
    <row r="350" spans="1:15" ht="12.75">
      <c r="A350" s="48" t="s">
        <v>264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>
        <f t="shared" si="73"/>
        <v>0</v>
      </c>
      <c r="L350" s="48"/>
      <c r="M350" s="48"/>
      <c r="N350" s="45"/>
      <c r="O350" s="46">
        <f>M350-'[2]Прейскурант НОВЫЙ'!F350</f>
        <v>0</v>
      </c>
    </row>
    <row r="351" spans="1:15" ht="12.75">
      <c r="A351" s="22">
        <v>1</v>
      </c>
      <c r="B351" s="23" t="s">
        <v>265</v>
      </c>
      <c r="C351" s="49" t="s">
        <v>266</v>
      </c>
      <c r="D351" s="50"/>
      <c r="E351" s="51"/>
      <c r="F351" s="19">
        <v>437.80983154911445</v>
      </c>
      <c r="G351" s="24">
        <v>655.5511122415695</v>
      </c>
      <c r="H351" s="24">
        <f>'[1]Рабочая табличка'!F293</f>
        <v>374.8371845454747</v>
      </c>
      <c r="I351" s="25">
        <f aca="true" t="shared" si="74" ref="I351:I413">ROUND(F351*1.1,0)</f>
        <v>482</v>
      </c>
      <c r="J351" s="26">
        <f aca="true" t="shared" si="75" ref="J351:J413">G351/F351</f>
        <v>1.4973421449262918</v>
      </c>
      <c r="K351" s="24">
        <f t="shared" si="73"/>
        <v>412</v>
      </c>
      <c r="L351" s="25">
        <f aca="true" t="shared" si="76" ref="L351:L413">ROUND(I351*1.12,0)</f>
        <v>540</v>
      </c>
      <c r="M351" s="25">
        <f t="shared" si="71"/>
        <v>578</v>
      </c>
      <c r="N351" s="45">
        <f t="shared" si="72"/>
        <v>0.07037037037037042</v>
      </c>
      <c r="O351" s="46">
        <f>M351-'[2]Прейскурант НОВЫЙ'!F351</f>
        <v>-0.34821187730233305</v>
      </c>
    </row>
    <row r="352" spans="1:15" ht="12.75">
      <c r="A352" s="22">
        <f aca="true" t="shared" si="77" ref="A352:A415">A351+1</f>
        <v>2</v>
      </c>
      <c r="B352" s="23" t="s">
        <v>267</v>
      </c>
      <c r="C352" s="49" t="s">
        <v>268</v>
      </c>
      <c r="D352" s="50"/>
      <c r="E352" s="51"/>
      <c r="F352" s="19">
        <v>420.9421582445681</v>
      </c>
      <c r="G352" s="24">
        <v>655.5511122415695</v>
      </c>
      <c r="H352" s="24">
        <f>'[1]Рабочая табличка'!F294</f>
        <v>374.8371845454747</v>
      </c>
      <c r="I352" s="25">
        <f t="shared" si="74"/>
        <v>463</v>
      </c>
      <c r="J352" s="26">
        <f t="shared" si="75"/>
        <v>1.5573424980177282</v>
      </c>
      <c r="K352" s="24">
        <f t="shared" si="73"/>
        <v>412</v>
      </c>
      <c r="L352" s="25">
        <f t="shared" si="76"/>
        <v>519</v>
      </c>
      <c r="M352" s="25">
        <f t="shared" si="71"/>
        <v>555</v>
      </c>
      <c r="N352" s="45">
        <f t="shared" si="72"/>
        <v>0.06936416184971095</v>
      </c>
      <c r="O352" s="46">
        <f>M352-'[2]Прейскурант НОВЫЙ'!F352</f>
        <v>-0.21428340221018516</v>
      </c>
    </row>
    <row r="353" spans="1:15" ht="12.75" customHeight="1">
      <c r="A353" s="22">
        <f t="shared" si="77"/>
        <v>3</v>
      </c>
      <c r="B353" s="23" t="s">
        <v>269</v>
      </c>
      <c r="C353" s="49" t="s">
        <v>270</v>
      </c>
      <c r="D353" s="50"/>
      <c r="E353" s="51"/>
      <c r="F353" s="19">
        <v>437.98956665491977</v>
      </c>
      <c r="G353" s="24">
        <v>589.152024891976</v>
      </c>
      <c r="H353" s="24">
        <f>'[1]Рабочая табличка'!F295</f>
        <v>384.5656996583779</v>
      </c>
      <c r="I353" s="25">
        <f t="shared" si="74"/>
        <v>482</v>
      </c>
      <c r="J353" s="26">
        <f t="shared" si="75"/>
        <v>1.3451279887590406</v>
      </c>
      <c r="K353" s="24">
        <f t="shared" si="73"/>
        <v>423</v>
      </c>
      <c r="L353" s="25">
        <f t="shared" si="76"/>
        <v>540</v>
      </c>
      <c r="M353" s="25">
        <f t="shared" si="71"/>
        <v>578</v>
      </c>
      <c r="N353" s="45">
        <f t="shared" si="72"/>
        <v>0.07037037037037042</v>
      </c>
      <c r="O353" s="46">
        <f>M353-'[2]Прейскурант НОВЫЙ'!F353</f>
        <v>-0.05019684418243742</v>
      </c>
    </row>
    <row r="354" spans="1:15" ht="12.75" customHeight="1">
      <c r="A354" s="22">
        <f t="shared" si="77"/>
        <v>4</v>
      </c>
      <c r="B354" s="23" t="s">
        <v>271</v>
      </c>
      <c r="C354" s="49" t="s">
        <v>272</v>
      </c>
      <c r="D354" s="50"/>
      <c r="E354" s="51"/>
      <c r="F354" s="19">
        <v>435.9322487492645</v>
      </c>
      <c r="G354" s="24">
        <v>704.1500775051545</v>
      </c>
      <c r="H354" s="24">
        <f>'[1]Рабочая табличка'!F296</f>
        <v>350.4278526923348</v>
      </c>
      <c r="I354" s="25">
        <f t="shared" si="74"/>
        <v>480</v>
      </c>
      <c r="J354" s="26">
        <f t="shared" si="75"/>
        <v>1.615274115474217</v>
      </c>
      <c r="K354" s="24">
        <f t="shared" si="73"/>
        <v>385</v>
      </c>
      <c r="L354" s="25">
        <f t="shared" si="76"/>
        <v>538</v>
      </c>
      <c r="M354" s="25">
        <f t="shared" si="71"/>
        <v>576</v>
      </c>
      <c r="N354" s="45">
        <f t="shared" si="72"/>
        <v>0.07063197026022294</v>
      </c>
      <c r="O354" s="46">
        <f>M354-'[2]Прейскурант НОВЫЙ'!F354</f>
        <v>0.01629204632820347</v>
      </c>
    </row>
    <row r="355" spans="1:15" ht="12.75" customHeight="1">
      <c r="A355" s="22">
        <f t="shared" si="77"/>
        <v>5</v>
      </c>
      <c r="B355" s="23" t="s">
        <v>273</v>
      </c>
      <c r="C355" s="49" t="s">
        <v>274</v>
      </c>
      <c r="D355" s="50"/>
      <c r="E355" s="51"/>
      <c r="F355" s="19">
        <v>456.8787022258657</v>
      </c>
      <c r="G355" s="24">
        <v>776.9336338242254</v>
      </c>
      <c r="H355" s="24">
        <f>'[1]Рабочая табличка'!F297</f>
        <v>366.6763260239693</v>
      </c>
      <c r="I355" s="25">
        <f t="shared" si="74"/>
        <v>503</v>
      </c>
      <c r="J355" s="26">
        <f t="shared" si="75"/>
        <v>1.7005249534265554</v>
      </c>
      <c r="K355" s="24">
        <f t="shared" si="73"/>
        <v>403</v>
      </c>
      <c r="L355" s="25">
        <f t="shared" si="76"/>
        <v>563</v>
      </c>
      <c r="M355" s="25">
        <f t="shared" si="71"/>
        <v>602</v>
      </c>
      <c r="N355" s="45">
        <f t="shared" si="72"/>
        <v>0.06927175843694489</v>
      </c>
      <c r="O355" s="46">
        <f>M355-'[2]Прейскурант НОВЫЙ'!F355</f>
        <v>0.0827537662813711</v>
      </c>
    </row>
    <row r="356" spans="1:15" ht="12.75" customHeight="1">
      <c r="A356" s="22">
        <f t="shared" si="77"/>
        <v>6</v>
      </c>
      <c r="B356" s="23" t="s">
        <v>275</v>
      </c>
      <c r="C356" s="49" t="s">
        <v>276</v>
      </c>
      <c r="D356" s="50"/>
      <c r="E356" s="51"/>
      <c r="F356" s="19">
        <v>576.9997072546645</v>
      </c>
      <c r="G356" s="24">
        <v>997.8593347105299</v>
      </c>
      <c r="H356" s="24">
        <f>'[1]Рабочая табличка'!F298</f>
        <v>526.5556737129626</v>
      </c>
      <c r="I356" s="25">
        <f t="shared" si="74"/>
        <v>635</v>
      </c>
      <c r="J356" s="26">
        <f t="shared" si="75"/>
        <v>1.729393138617512</v>
      </c>
      <c r="K356" s="24">
        <f t="shared" si="73"/>
        <v>579</v>
      </c>
      <c r="L356" s="25">
        <f t="shared" si="76"/>
        <v>711</v>
      </c>
      <c r="M356" s="25">
        <f t="shared" si="71"/>
        <v>761</v>
      </c>
      <c r="N356" s="45">
        <f t="shared" si="72"/>
        <v>0.07032348804500699</v>
      </c>
      <c r="O356" s="46">
        <f>M356-'[2]Прейскурант НОВЫЙ'!F356</f>
        <v>-0.4944871032167839</v>
      </c>
    </row>
    <row r="357" spans="1:15" ht="12.75" customHeight="1">
      <c r="A357" s="22">
        <f t="shared" si="77"/>
        <v>7</v>
      </c>
      <c r="B357" s="23" t="s">
        <v>277</v>
      </c>
      <c r="C357" s="49" t="s">
        <v>278</v>
      </c>
      <c r="D357" s="50"/>
      <c r="E357" s="51"/>
      <c r="F357" s="19">
        <v>576.9997072546645</v>
      </c>
      <c r="G357" s="24">
        <v>997.8593347105299</v>
      </c>
      <c r="H357" s="24">
        <f>'[1]Рабочая табличка'!F299</f>
        <v>526.5556737129626</v>
      </c>
      <c r="I357" s="25">
        <f t="shared" si="74"/>
        <v>635</v>
      </c>
      <c r="J357" s="26">
        <f t="shared" si="75"/>
        <v>1.729393138617512</v>
      </c>
      <c r="K357" s="24">
        <f t="shared" si="73"/>
        <v>579</v>
      </c>
      <c r="L357" s="25">
        <f t="shared" si="76"/>
        <v>711</v>
      </c>
      <c r="M357" s="25">
        <f t="shared" si="71"/>
        <v>761</v>
      </c>
      <c r="N357" s="45">
        <f t="shared" si="72"/>
        <v>0.07032348804500699</v>
      </c>
      <c r="O357" s="46">
        <f>M357-'[2]Прейскурант НОВЫЙ'!F357</f>
        <v>-0.4944871032167839</v>
      </c>
    </row>
    <row r="358" spans="1:15" ht="12.75">
      <c r="A358" s="22">
        <f t="shared" si="77"/>
        <v>8</v>
      </c>
      <c r="B358" s="23" t="s">
        <v>279</v>
      </c>
      <c r="C358" s="49" t="s">
        <v>280</v>
      </c>
      <c r="D358" s="50"/>
      <c r="E358" s="51"/>
      <c r="F358" s="19">
        <v>438.0021547640371</v>
      </c>
      <c r="G358" s="24">
        <v>724.6170213581007</v>
      </c>
      <c r="H358" s="24">
        <f>'[1]Рабочая табличка'!F300</f>
        <v>406.86101284117365</v>
      </c>
      <c r="I358" s="25">
        <f t="shared" si="74"/>
        <v>482</v>
      </c>
      <c r="J358" s="26">
        <f t="shared" si="75"/>
        <v>1.6543686223381033</v>
      </c>
      <c r="K358" s="24">
        <f t="shared" si="73"/>
        <v>448</v>
      </c>
      <c r="L358" s="25">
        <f t="shared" si="76"/>
        <v>540</v>
      </c>
      <c r="M358" s="25">
        <f t="shared" si="71"/>
        <v>578</v>
      </c>
      <c r="N358" s="45">
        <f t="shared" si="72"/>
        <v>0.07037037037037042</v>
      </c>
      <c r="O358" s="46">
        <f>M358-'[2]Прейскурант НОВЫЙ'!F358</f>
        <v>-0.2436440774138191</v>
      </c>
    </row>
    <row r="359" spans="1:15" ht="12.75" customHeight="1">
      <c r="A359" s="22">
        <f t="shared" si="77"/>
        <v>9</v>
      </c>
      <c r="B359" s="23" t="s">
        <v>281</v>
      </c>
      <c r="C359" s="49" t="s">
        <v>282</v>
      </c>
      <c r="D359" s="50"/>
      <c r="E359" s="51"/>
      <c r="F359" s="19">
        <v>633.9573978010493</v>
      </c>
      <c r="G359" s="24">
        <v>902.3037745280219</v>
      </c>
      <c r="H359" s="24">
        <f>'[1]Рабочая табличка'!F301</f>
        <v>550.4057977088464</v>
      </c>
      <c r="I359" s="25">
        <f t="shared" si="74"/>
        <v>697</v>
      </c>
      <c r="J359" s="26">
        <f t="shared" si="75"/>
        <v>1.4232877124831438</v>
      </c>
      <c r="K359" s="24">
        <f t="shared" si="73"/>
        <v>605</v>
      </c>
      <c r="L359" s="25">
        <f t="shared" si="76"/>
        <v>781</v>
      </c>
      <c r="M359" s="25">
        <f t="shared" si="71"/>
        <v>836</v>
      </c>
      <c r="N359" s="45">
        <f t="shared" si="72"/>
        <v>0.07042253521126751</v>
      </c>
      <c r="O359" s="46">
        <f>M359-'[2]Прейскурант НОВЫЙ'!F359</f>
        <v>-0.35545292932488337</v>
      </c>
    </row>
    <row r="360" spans="1:15" ht="12.75" customHeight="1">
      <c r="A360" s="22">
        <f t="shared" si="77"/>
        <v>10</v>
      </c>
      <c r="B360" s="23" t="s">
        <v>283</v>
      </c>
      <c r="C360" s="49" t="s">
        <v>284</v>
      </c>
      <c r="D360" s="50"/>
      <c r="E360" s="51"/>
      <c r="F360" s="19">
        <v>436.75661255940696</v>
      </c>
      <c r="G360" s="24">
        <v>1035.7078859944654</v>
      </c>
      <c r="H360" s="24">
        <f>'[1]Рабочая табличка'!F302</f>
        <v>419.5548631694591</v>
      </c>
      <c r="I360" s="25">
        <f t="shared" si="74"/>
        <v>480</v>
      </c>
      <c r="J360" s="26">
        <f t="shared" si="75"/>
        <v>2.3713616605028274</v>
      </c>
      <c r="K360" s="24">
        <f t="shared" si="73"/>
        <v>462</v>
      </c>
      <c r="L360" s="25">
        <f t="shared" si="76"/>
        <v>538</v>
      </c>
      <c r="M360" s="25">
        <f t="shared" si="71"/>
        <v>576</v>
      </c>
      <c r="N360" s="45">
        <f t="shared" si="72"/>
        <v>0.07063197026022294</v>
      </c>
      <c r="O360" s="46">
        <f>M360-'[2]Прейскурант НОВЫЙ'!F360</f>
        <v>-0.06652348970078492</v>
      </c>
    </row>
    <row r="361" spans="1:15" ht="12.75">
      <c r="A361" s="22">
        <f t="shared" si="77"/>
        <v>11</v>
      </c>
      <c r="B361" s="23" t="s">
        <v>285</v>
      </c>
      <c r="C361" s="49" t="s">
        <v>286</v>
      </c>
      <c r="D361" s="50"/>
      <c r="E361" s="51"/>
      <c r="F361" s="19">
        <v>378.7375826524463</v>
      </c>
      <c r="G361" s="24">
        <v>665.4450152215376</v>
      </c>
      <c r="H361" s="24">
        <f>'[1]Рабочая табличка'!F303</f>
        <v>305.18741551365537</v>
      </c>
      <c r="I361" s="25">
        <f t="shared" si="74"/>
        <v>417</v>
      </c>
      <c r="J361" s="26">
        <f t="shared" si="75"/>
        <v>1.7570081388838357</v>
      </c>
      <c r="K361" s="24">
        <f t="shared" si="73"/>
        <v>336</v>
      </c>
      <c r="L361" s="25">
        <f t="shared" si="76"/>
        <v>467</v>
      </c>
      <c r="M361" s="25">
        <f t="shared" si="71"/>
        <v>500</v>
      </c>
      <c r="N361" s="45">
        <f t="shared" si="72"/>
        <v>0.07066381156316925</v>
      </c>
      <c r="O361" s="46">
        <f>M361-'[2]Прейскурант НОВЫЙ'!F361</f>
        <v>0.10331085783343497</v>
      </c>
    </row>
    <row r="362" spans="1:15" ht="12.75">
      <c r="A362" s="22">
        <f t="shared" si="77"/>
        <v>12</v>
      </c>
      <c r="B362" s="23" t="s">
        <v>287</v>
      </c>
      <c r="C362" s="49" t="s">
        <v>288</v>
      </c>
      <c r="D362" s="50"/>
      <c r="E362" s="51"/>
      <c r="F362" s="19">
        <v>571.9011674714718</v>
      </c>
      <c r="G362" s="24">
        <v>794.393069127874</v>
      </c>
      <c r="H362" s="24">
        <f>'[1]Рабочая табличка'!F304</f>
        <v>473.03653223446804</v>
      </c>
      <c r="I362" s="25">
        <f t="shared" si="74"/>
        <v>629</v>
      </c>
      <c r="J362" s="26">
        <f t="shared" si="75"/>
        <v>1.3890390758251088</v>
      </c>
      <c r="K362" s="24">
        <f t="shared" si="73"/>
        <v>520</v>
      </c>
      <c r="L362" s="25">
        <f t="shared" si="76"/>
        <v>704</v>
      </c>
      <c r="M362" s="25">
        <f t="shared" si="71"/>
        <v>753</v>
      </c>
      <c r="N362" s="45">
        <f t="shared" si="72"/>
        <v>0.06960227272727271</v>
      </c>
      <c r="O362" s="46">
        <f>M362-'[2]Прейскурант НОВЫЙ'!F362</f>
        <v>0.08416981886523445</v>
      </c>
    </row>
    <row r="363" spans="1:15" ht="12.75" customHeight="1">
      <c r="A363" s="22">
        <f t="shared" si="77"/>
        <v>13</v>
      </c>
      <c r="B363" s="23" t="s">
        <v>289</v>
      </c>
      <c r="C363" s="49" t="s">
        <v>290</v>
      </c>
      <c r="D363" s="50"/>
      <c r="E363" s="51"/>
      <c r="F363" s="19">
        <v>430.80613757457047</v>
      </c>
      <c r="G363" s="24">
        <v>617.5833882415695</v>
      </c>
      <c r="H363" s="24">
        <f>'[1]Рабочая табличка'!F305</f>
        <v>346.3071845454747</v>
      </c>
      <c r="I363" s="25">
        <f t="shared" si="74"/>
        <v>474</v>
      </c>
      <c r="J363" s="26">
        <f t="shared" si="75"/>
        <v>1.4335529008907604</v>
      </c>
      <c r="K363" s="24">
        <f t="shared" si="73"/>
        <v>381</v>
      </c>
      <c r="L363" s="25">
        <f t="shared" si="76"/>
        <v>531</v>
      </c>
      <c r="M363" s="25">
        <f t="shared" si="71"/>
        <v>568</v>
      </c>
      <c r="N363" s="45">
        <f t="shared" si="72"/>
        <v>0.06967984934086635</v>
      </c>
      <c r="O363" s="46">
        <f>M363-'[2]Прейскурант НОВЫЙ'!F363</f>
        <v>0.3988823220533959</v>
      </c>
    </row>
    <row r="364" spans="1:15" ht="12.75">
      <c r="A364" s="22">
        <f t="shared" si="77"/>
        <v>14</v>
      </c>
      <c r="B364" s="23" t="s">
        <v>291</v>
      </c>
      <c r="C364" s="49" t="s">
        <v>292</v>
      </c>
      <c r="D364" s="50"/>
      <c r="E364" s="51"/>
      <c r="F364" s="19">
        <v>975.9287987984942</v>
      </c>
      <c r="G364" s="24">
        <v>1237.5881717867878</v>
      </c>
      <c r="H364" s="24">
        <f>'[1]Рабочая табличка'!F306</f>
        <v>787.6745753014482</v>
      </c>
      <c r="I364" s="25">
        <f t="shared" si="74"/>
        <v>1074</v>
      </c>
      <c r="J364" s="26">
        <f t="shared" si="75"/>
        <v>1.2681131792713087</v>
      </c>
      <c r="K364" s="24">
        <f t="shared" si="73"/>
        <v>866</v>
      </c>
      <c r="L364" s="25">
        <f t="shared" si="76"/>
        <v>1203</v>
      </c>
      <c r="M364" s="25">
        <f t="shared" si="71"/>
        <v>1287</v>
      </c>
      <c r="N364" s="45">
        <f t="shared" si="72"/>
        <v>0.06982543640897765</v>
      </c>
      <c r="O364" s="46">
        <f>M364-'[2]Прейскурант НОВЫЙ'!F364</f>
        <v>0.016131794536704547</v>
      </c>
    </row>
    <row r="365" spans="1:15" ht="12.75">
      <c r="A365" s="22">
        <f t="shared" si="77"/>
        <v>15</v>
      </c>
      <c r="B365" s="23" t="s">
        <v>293</v>
      </c>
      <c r="C365" s="49" t="s">
        <v>294</v>
      </c>
      <c r="D365" s="50"/>
      <c r="E365" s="51"/>
      <c r="F365" s="19">
        <v>358.9972854201956</v>
      </c>
      <c r="G365" s="24">
        <v>722.7932303380688</v>
      </c>
      <c r="H365" s="24">
        <f>'[1]Рабочая табличка'!F307</f>
        <v>328.4062438093543</v>
      </c>
      <c r="I365" s="25">
        <f t="shared" si="74"/>
        <v>395</v>
      </c>
      <c r="J365" s="26">
        <f t="shared" si="75"/>
        <v>2.0133668406212624</v>
      </c>
      <c r="K365" s="24">
        <f t="shared" si="73"/>
        <v>361</v>
      </c>
      <c r="L365" s="25">
        <f t="shared" si="76"/>
        <v>442</v>
      </c>
      <c r="M365" s="25">
        <f t="shared" si="71"/>
        <v>473</v>
      </c>
      <c r="N365" s="45">
        <f t="shared" si="72"/>
        <v>0.07013574660633481</v>
      </c>
      <c r="O365" s="46">
        <f>M365-'[2]Прейскурант НОВЫЙ'!F365</f>
        <v>-0.2542876414389639</v>
      </c>
    </row>
    <row r="366" spans="1:15" ht="12.75">
      <c r="A366" s="22">
        <f t="shared" si="77"/>
        <v>16</v>
      </c>
      <c r="B366" s="23" t="s">
        <v>295</v>
      </c>
      <c r="C366" s="49" t="s">
        <v>296</v>
      </c>
      <c r="D366" s="50"/>
      <c r="E366" s="51"/>
      <c r="F366" s="19">
        <v>493.99943398874336</v>
      </c>
      <c r="G366" s="24">
        <v>689.1499456417175</v>
      </c>
      <c r="H366" s="24">
        <f>'[1]Рабочая табличка'!F308</f>
        <v>396.3664500198531</v>
      </c>
      <c r="I366" s="25">
        <f t="shared" si="74"/>
        <v>543</v>
      </c>
      <c r="J366" s="26">
        <f t="shared" si="75"/>
        <v>1.3950419741926687</v>
      </c>
      <c r="K366" s="24">
        <f t="shared" si="73"/>
        <v>436</v>
      </c>
      <c r="L366" s="25">
        <f t="shared" si="76"/>
        <v>608</v>
      </c>
      <c r="M366" s="25">
        <f t="shared" si="71"/>
        <v>651</v>
      </c>
      <c r="N366" s="45">
        <f t="shared" si="72"/>
        <v>0.07072368421052633</v>
      </c>
      <c r="O366" s="46">
        <f>M366-'[2]Прейскурант НОВЫЙ'!F366</f>
        <v>0.21110587980217588</v>
      </c>
    </row>
    <row r="367" spans="1:15" ht="12.75">
      <c r="A367" s="22">
        <f t="shared" si="77"/>
        <v>17</v>
      </c>
      <c r="B367" s="23" t="s">
        <v>297</v>
      </c>
      <c r="C367" s="49" t="s">
        <v>298</v>
      </c>
      <c r="D367" s="50"/>
      <c r="E367" s="51"/>
      <c r="F367" s="19">
        <v>430.9950652753515</v>
      </c>
      <c r="G367" s="24">
        <v>791.9716738242254</v>
      </c>
      <c r="H367" s="24">
        <f>'[1]Рабочая табличка'!F309</f>
        <v>377.97632602396936</v>
      </c>
      <c r="I367" s="25">
        <f t="shared" si="74"/>
        <v>474</v>
      </c>
      <c r="J367" s="26">
        <f t="shared" si="75"/>
        <v>1.8375423238738366</v>
      </c>
      <c r="K367" s="24">
        <f t="shared" si="73"/>
        <v>416</v>
      </c>
      <c r="L367" s="25">
        <f t="shared" si="76"/>
        <v>531</v>
      </c>
      <c r="M367" s="25">
        <f t="shared" si="71"/>
        <v>568</v>
      </c>
      <c r="N367" s="45">
        <f t="shared" si="72"/>
        <v>0.06967984934086635</v>
      </c>
      <c r="O367" s="46">
        <f>M367-'[2]Прейскурант НОВЫЙ'!F367</f>
        <v>-0.3193766702505627</v>
      </c>
    </row>
    <row r="368" spans="1:15" ht="12.75">
      <c r="A368" s="22">
        <f t="shared" si="77"/>
        <v>18</v>
      </c>
      <c r="B368" s="23" t="s">
        <v>299</v>
      </c>
      <c r="C368" s="49" t="s">
        <v>300</v>
      </c>
      <c r="D368" s="50"/>
      <c r="E368" s="51"/>
      <c r="F368" s="19">
        <v>430.9950652753515</v>
      </c>
      <c r="G368" s="24">
        <v>822.5632925191256</v>
      </c>
      <c r="H368" s="24">
        <f>'[1]Рабочая табличка'!F310</f>
        <v>377.97632602396936</v>
      </c>
      <c r="I368" s="25">
        <f t="shared" si="74"/>
        <v>474</v>
      </c>
      <c r="J368" s="26">
        <f t="shared" si="75"/>
        <v>1.908521370177664</v>
      </c>
      <c r="K368" s="24">
        <f t="shared" si="73"/>
        <v>416</v>
      </c>
      <c r="L368" s="25">
        <f t="shared" si="76"/>
        <v>531</v>
      </c>
      <c r="M368" s="25">
        <f t="shared" si="71"/>
        <v>568</v>
      </c>
      <c r="N368" s="45">
        <f t="shared" si="72"/>
        <v>0.06967984934086635</v>
      </c>
      <c r="O368" s="46">
        <f>M368-'[2]Прейскурант НОВЫЙ'!F368</f>
        <v>-0.3193766702505627</v>
      </c>
    </row>
    <row r="369" spans="1:15" ht="12.75" customHeight="1">
      <c r="A369" s="22">
        <f t="shared" si="77"/>
        <v>19</v>
      </c>
      <c r="B369" s="23" t="s">
        <v>301</v>
      </c>
      <c r="C369" s="49" t="s">
        <v>302</v>
      </c>
      <c r="D369" s="50"/>
      <c r="E369" s="51"/>
      <c r="F369" s="19">
        <v>430.9950652753515</v>
      </c>
      <c r="G369" s="24">
        <v>791.9716738242254</v>
      </c>
      <c r="H369" s="24">
        <f>'[1]Рабочая табличка'!F311</f>
        <v>377.97632602396936</v>
      </c>
      <c r="I369" s="25">
        <f t="shared" si="74"/>
        <v>474</v>
      </c>
      <c r="J369" s="26">
        <f t="shared" si="75"/>
        <v>1.8375423238738366</v>
      </c>
      <c r="K369" s="24">
        <f t="shared" si="73"/>
        <v>416</v>
      </c>
      <c r="L369" s="25">
        <f t="shared" si="76"/>
        <v>531</v>
      </c>
      <c r="M369" s="25">
        <f t="shared" si="71"/>
        <v>568</v>
      </c>
      <c r="N369" s="45">
        <f t="shared" si="72"/>
        <v>0.06967984934086635</v>
      </c>
      <c r="O369" s="46">
        <f>M369-'[2]Прейскурант НОВЫЙ'!F369</f>
        <v>-0.3193766702505627</v>
      </c>
    </row>
    <row r="370" spans="1:15" ht="12.75">
      <c r="A370" s="22">
        <f t="shared" si="77"/>
        <v>20</v>
      </c>
      <c r="B370" s="23" t="s">
        <v>303</v>
      </c>
      <c r="C370" s="49" t="s">
        <v>304</v>
      </c>
      <c r="D370" s="50"/>
      <c r="E370" s="51"/>
      <c r="F370" s="19">
        <v>342.99751159982736</v>
      </c>
      <c r="G370" s="24">
        <v>447.2852854058195</v>
      </c>
      <c r="H370" s="24">
        <f>'[1]Рабочая табличка'!F312</f>
        <v>280.3756174437629</v>
      </c>
      <c r="I370" s="25">
        <f t="shared" si="74"/>
        <v>377</v>
      </c>
      <c r="J370" s="26">
        <f t="shared" si="75"/>
        <v>1.3040481935847508</v>
      </c>
      <c r="K370" s="24">
        <f t="shared" si="73"/>
        <v>308</v>
      </c>
      <c r="L370" s="25">
        <f t="shared" si="76"/>
        <v>422</v>
      </c>
      <c r="M370" s="25">
        <f t="shared" si="71"/>
        <v>452</v>
      </c>
      <c r="N370" s="45">
        <f t="shared" si="72"/>
        <v>0.07109004739336489</v>
      </c>
      <c r="O370" s="46">
        <f>M370-'[2]Прейскурант НОВЫЙ'!F370</f>
        <v>0.3744876374692012</v>
      </c>
    </row>
    <row r="371" spans="1:15" ht="12.75" customHeight="1">
      <c r="A371" s="22">
        <f t="shared" si="77"/>
        <v>21</v>
      </c>
      <c r="B371" s="23" t="s">
        <v>305</v>
      </c>
      <c r="C371" s="49" t="s">
        <v>306</v>
      </c>
      <c r="D371" s="50"/>
      <c r="E371" s="51"/>
      <c r="F371" s="19">
        <v>360.00071123064214</v>
      </c>
      <c r="G371" s="24">
        <v>569.152116755413</v>
      </c>
      <c r="H371" s="24">
        <f>'[1]Рабочая табличка'!F313</f>
        <v>312.3271023308597</v>
      </c>
      <c r="I371" s="25">
        <f t="shared" si="74"/>
        <v>396</v>
      </c>
      <c r="J371" s="26">
        <f t="shared" si="75"/>
        <v>1.5809749786598992</v>
      </c>
      <c r="K371" s="24">
        <f t="shared" si="73"/>
        <v>344</v>
      </c>
      <c r="L371" s="25">
        <f t="shared" si="76"/>
        <v>444</v>
      </c>
      <c r="M371" s="25">
        <f t="shared" si="71"/>
        <v>475</v>
      </c>
      <c r="N371" s="45">
        <f t="shared" si="72"/>
        <v>0.06981981981981988</v>
      </c>
      <c r="O371" s="46">
        <f>M371-'[2]Прейскурант НОВЫЙ'!F371</f>
        <v>0.31417044277219475</v>
      </c>
    </row>
    <row r="372" spans="1:15" ht="12.75">
      <c r="A372" s="22">
        <f t="shared" si="77"/>
        <v>22</v>
      </c>
      <c r="B372" s="23" t="s">
        <v>307</v>
      </c>
      <c r="C372" s="49" t="s">
        <v>308</v>
      </c>
      <c r="D372" s="50"/>
      <c r="E372" s="51"/>
      <c r="F372" s="19">
        <v>456.9988265415229</v>
      </c>
      <c r="G372" s="24">
        <v>693.2393682415695</v>
      </c>
      <c r="H372" s="24">
        <f>'[1]Рабочая табличка'!F314</f>
        <v>403.1571845454747</v>
      </c>
      <c r="I372" s="25">
        <f t="shared" si="74"/>
        <v>503</v>
      </c>
      <c r="J372" s="26">
        <f t="shared" si="75"/>
        <v>1.516939055375412</v>
      </c>
      <c r="K372" s="24">
        <f t="shared" si="73"/>
        <v>443</v>
      </c>
      <c r="L372" s="25">
        <f t="shared" si="76"/>
        <v>563</v>
      </c>
      <c r="M372" s="25">
        <f t="shared" si="71"/>
        <v>602</v>
      </c>
      <c r="N372" s="45">
        <f t="shared" si="72"/>
        <v>0.06927175843694489</v>
      </c>
      <c r="O372" s="46">
        <f>M372-'[2]Прейскурант НОВЫЙ'!F372</f>
        <v>0.33283300539335414</v>
      </c>
    </row>
    <row r="373" spans="1:15" ht="12.75">
      <c r="A373" s="22">
        <f t="shared" si="77"/>
        <v>23</v>
      </c>
      <c r="B373" s="23" t="s">
        <v>309</v>
      </c>
      <c r="C373" s="49" t="s">
        <v>310</v>
      </c>
      <c r="D373" s="50"/>
      <c r="E373" s="51"/>
      <c r="F373" s="19">
        <v>457.0035326042021</v>
      </c>
      <c r="G373" s="24">
        <v>697.8387144746318</v>
      </c>
      <c r="H373" s="24">
        <f>'[1]Рабочая табличка'!F315</f>
        <v>366.86484113687254</v>
      </c>
      <c r="I373" s="25">
        <f t="shared" si="74"/>
        <v>503</v>
      </c>
      <c r="J373" s="26">
        <f t="shared" si="75"/>
        <v>1.5269875716234567</v>
      </c>
      <c r="K373" s="24">
        <f t="shared" si="73"/>
        <v>404</v>
      </c>
      <c r="L373" s="25">
        <f t="shared" si="76"/>
        <v>563</v>
      </c>
      <c r="M373" s="25">
        <f t="shared" si="71"/>
        <v>602</v>
      </c>
      <c r="N373" s="45">
        <f t="shared" si="72"/>
        <v>0.06927175843694489</v>
      </c>
      <c r="O373" s="46">
        <f>M373-'[2]Прейскурант НОВЫЙ'!F373</f>
        <v>0.25192974423509895</v>
      </c>
    </row>
    <row r="374" spans="1:15" ht="12.75" customHeight="1">
      <c r="A374" s="22">
        <f t="shared" si="77"/>
        <v>24</v>
      </c>
      <c r="B374" s="23" t="s">
        <v>315</v>
      </c>
      <c r="C374" s="49" t="s">
        <v>316</v>
      </c>
      <c r="D374" s="50"/>
      <c r="E374" s="51"/>
      <c r="F374" s="19">
        <v>437.94431067365946</v>
      </c>
      <c r="G374" s="24">
        <v>664.8400962415694</v>
      </c>
      <c r="H374" s="24">
        <f>'[1]Рабочая табличка'!F316</f>
        <v>381.8171845454747</v>
      </c>
      <c r="I374" s="25">
        <f t="shared" si="74"/>
        <v>482</v>
      </c>
      <c r="J374" s="26">
        <f t="shared" si="75"/>
        <v>1.51809278037861</v>
      </c>
      <c r="K374" s="24">
        <f t="shared" si="73"/>
        <v>420</v>
      </c>
      <c r="L374" s="25">
        <f t="shared" si="76"/>
        <v>540</v>
      </c>
      <c r="M374" s="25">
        <f t="shared" si="71"/>
        <v>578</v>
      </c>
      <c r="N374" s="45">
        <f t="shared" si="72"/>
        <v>0.07037037037037042</v>
      </c>
      <c r="O374" s="46">
        <f>M374-'[2]Прейскурант НОВЫЙ'!F374</f>
        <v>-0.12791693016970385</v>
      </c>
    </row>
    <row r="375" spans="1:15" ht="12.75">
      <c r="A375" s="22">
        <f t="shared" si="77"/>
        <v>25</v>
      </c>
      <c r="B375" s="23" t="s">
        <v>317</v>
      </c>
      <c r="C375" s="49" t="s">
        <v>318</v>
      </c>
      <c r="D375" s="50"/>
      <c r="E375" s="51"/>
      <c r="F375" s="19">
        <v>430.98916427002416</v>
      </c>
      <c r="G375" s="24">
        <v>635.0834082415695</v>
      </c>
      <c r="H375" s="24">
        <f>'[1]Рабочая табличка'!F317</f>
        <v>359.4571845454747</v>
      </c>
      <c r="I375" s="25">
        <f t="shared" si="74"/>
        <v>474</v>
      </c>
      <c r="J375" s="26">
        <f t="shared" si="75"/>
        <v>1.4735484343724146</v>
      </c>
      <c r="K375" s="24">
        <f t="shared" si="73"/>
        <v>395</v>
      </c>
      <c r="L375" s="25">
        <f t="shared" si="76"/>
        <v>531</v>
      </c>
      <c r="M375" s="25">
        <f t="shared" si="71"/>
        <v>568</v>
      </c>
      <c r="N375" s="45">
        <f t="shared" si="72"/>
        <v>0.06967984934086635</v>
      </c>
      <c r="O375" s="46">
        <f>M375-'[2]Прейскурант НОВЫЙ'!F375</f>
        <v>-0.426894064946282</v>
      </c>
    </row>
    <row r="376" spans="1:15" ht="12.75">
      <c r="A376" s="22">
        <f t="shared" si="77"/>
        <v>26</v>
      </c>
      <c r="B376" s="23" t="s">
        <v>319</v>
      </c>
      <c r="C376" s="49" t="s">
        <v>320</v>
      </c>
      <c r="D376" s="50"/>
      <c r="E376" s="51"/>
      <c r="F376" s="19">
        <v>430.9036304774135</v>
      </c>
      <c r="G376" s="24">
        <v>540.9504488919761</v>
      </c>
      <c r="H376" s="24">
        <f>'[1]Рабочая табличка'!F318</f>
        <v>348.34569965837795</v>
      </c>
      <c r="I376" s="25">
        <f t="shared" si="74"/>
        <v>474</v>
      </c>
      <c r="J376" s="26">
        <f t="shared" si="75"/>
        <v>1.2553861481571593</v>
      </c>
      <c r="K376" s="24">
        <f t="shared" si="73"/>
        <v>383</v>
      </c>
      <c r="L376" s="25">
        <f t="shared" si="76"/>
        <v>531</v>
      </c>
      <c r="M376" s="25">
        <f t="shared" si="71"/>
        <v>568</v>
      </c>
      <c r="N376" s="45">
        <f t="shared" si="72"/>
        <v>0.06967984934086635</v>
      </c>
      <c r="O376" s="46">
        <f>M376-'[2]Прейскурант НОВЫЙ'!F376</f>
        <v>-0.14016079830003036</v>
      </c>
    </row>
    <row r="377" spans="1:15" ht="12.75">
      <c r="A377" s="22">
        <f t="shared" si="77"/>
        <v>27</v>
      </c>
      <c r="B377" s="23" t="s">
        <v>321</v>
      </c>
      <c r="C377" s="49" t="s">
        <v>322</v>
      </c>
      <c r="D377" s="50"/>
      <c r="E377" s="51"/>
      <c r="F377" s="19">
        <v>420.91321371896345</v>
      </c>
      <c r="G377" s="24">
        <v>554.8280820085072</v>
      </c>
      <c r="H377" s="24">
        <f>'[1]Рабочая табличка'!F319</f>
        <v>338.89952795407686</v>
      </c>
      <c r="I377" s="25">
        <f t="shared" si="74"/>
        <v>463</v>
      </c>
      <c r="J377" s="26">
        <f t="shared" si="75"/>
        <v>1.31815315823978</v>
      </c>
      <c r="K377" s="24">
        <f t="shared" si="73"/>
        <v>373</v>
      </c>
      <c r="L377" s="25">
        <f t="shared" si="76"/>
        <v>519</v>
      </c>
      <c r="M377" s="25">
        <f t="shared" si="71"/>
        <v>555</v>
      </c>
      <c r="N377" s="45">
        <f t="shared" si="72"/>
        <v>0.06936416184971095</v>
      </c>
      <c r="O377" s="46">
        <f>M377-'[2]Прейскурант НОВЫЙ'!F377</f>
        <v>-0.4424514725380959</v>
      </c>
    </row>
    <row r="378" spans="1:15" ht="12.75" customHeight="1">
      <c r="A378" s="22">
        <f t="shared" si="77"/>
        <v>28</v>
      </c>
      <c r="B378" s="23" t="s">
        <v>323</v>
      </c>
      <c r="C378" s="49" t="s">
        <v>324</v>
      </c>
      <c r="D378" s="50"/>
      <c r="E378" s="51"/>
      <c r="F378" s="19">
        <v>343.00385059631236</v>
      </c>
      <c r="G378" s="24">
        <v>415.90763228928836</v>
      </c>
      <c r="H378" s="24">
        <f>'[1]Рабочая табличка'!F320</f>
        <v>276.671789148064</v>
      </c>
      <c r="I378" s="25">
        <f t="shared" si="74"/>
        <v>377</v>
      </c>
      <c r="J378" s="26">
        <f t="shared" si="75"/>
        <v>1.2125450824130188</v>
      </c>
      <c r="K378" s="24">
        <f t="shared" si="73"/>
        <v>304</v>
      </c>
      <c r="L378" s="25">
        <f t="shared" si="76"/>
        <v>422</v>
      </c>
      <c r="M378" s="25">
        <f t="shared" si="71"/>
        <v>452</v>
      </c>
      <c r="N378" s="45">
        <f t="shared" si="72"/>
        <v>0.07109004739336489</v>
      </c>
      <c r="O378" s="46">
        <f>M378-'[2]Прейскурант НОВЫЙ'!F378</f>
        <v>-0.3394892963188454</v>
      </c>
    </row>
    <row r="379" spans="1:15" ht="12.75">
      <c r="A379" s="22">
        <f t="shared" si="77"/>
        <v>29</v>
      </c>
      <c r="B379" s="23" t="s">
        <v>325</v>
      </c>
      <c r="C379" s="49" t="s">
        <v>326</v>
      </c>
      <c r="D379" s="50"/>
      <c r="E379" s="51"/>
      <c r="F379" s="19">
        <v>295.9663906581741</v>
      </c>
      <c r="G379" s="24">
        <v>438.4740342387338</v>
      </c>
      <c r="H379" s="24">
        <f>'[1]Рабочая табличка'!F321</f>
        <v>237.7240085607824</v>
      </c>
      <c r="I379" s="25">
        <f t="shared" si="74"/>
        <v>326</v>
      </c>
      <c r="J379" s="26">
        <f t="shared" si="75"/>
        <v>1.4814994137126491</v>
      </c>
      <c r="K379" s="24">
        <f t="shared" si="73"/>
        <v>261</v>
      </c>
      <c r="L379" s="25">
        <f t="shared" si="76"/>
        <v>365</v>
      </c>
      <c r="M379" s="25">
        <f t="shared" si="71"/>
        <v>391</v>
      </c>
      <c r="N379" s="45">
        <f t="shared" si="72"/>
        <v>0.0712328767123287</v>
      </c>
      <c r="O379" s="46">
        <f>M379-'[2]Прейскурант НОВЫЙ'!F379</f>
        <v>-0.27782237474434623</v>
      </c>
    </row>
    <row r="380" spans="1:15" ht="12.75" customHeight="1">
      <c r="A380" s="22">
        <f t="shared" si="77"/>
        <v>30</v>
      </c>
      <c r="B380" s="23" t="s">
        <v>327</v>
      </c>
      <c r="C380" s="49" t="s">
        <v>328</v>
      </c>
      <c r="D380" s="50"/>
      <c r="E380" s="51"/>
      <c r="F380" s="19">
        <v>622.9981517677837</v>
      </c>
      <c r="G380" s="24">
        <v>889.4031007610845</v>
      </c>
      <c r="H380" s="24">
        <f>'[1]Рабочая табличка'!F322</f>
        <v>500.9634543002442</v>
      </c>
      <c r="I380" s="25">
        <f t="shared" si="74"/>
        <v>685</v>
      </c>
      <c r="J380" s="26">
        <f t="shared" si="75"/>
        <v>1.4276175591169338</v>
      </c>
      <c r="K380" s="24">
        <f t="shared" si="73"/>
        <v>551</v>
      </c>
      <c r="L380" s="25">
        <f t="shared" si="76"/>
        <v>767</v>
      </c>
      <c r="M380" s="25">
        <f t="shared" si="71"/>
        <v>821</v>
      </c>
      <c r="N380" s="45">
        <f t="shared" si="72"/>
        <v>0.07040417209908734</v>
      </c>
      <c r="O380" s="46">
        <f>M380-'[2]Прейскурант НОВЫЙ'!F380</f>
        <v>-0.19926215497014255</v>
      </c>
    </row>
    <row r="381" spans="1:15" ht="12.75" customHeight="1">
      <c r="A381" s="22">
        <f t="shared" si="77"/>
        <v>31</v>
      </c>
      <c r="B381" s="23" t="s">
        <v>329</v>
      </c>
      <c r="C381" s="49" t="s">
        <v>330</v>
      </c>
      <c r="D381" s="50"/>
      <c r="E381" s="51"/>
      <c r="F381" s="19">
        <v>1437.305949117192</v>
      </c>
      <c r="G381" s="24">
        <v>2176.1365265078084</v>
      </c>
      <c r="H381" s="24">
        <f>'[1]Рабочая табличка'!F323</f>
        <v>1171.3984915380538</v>
      </c>
      <c r="I381" s="25">
        <f t="shared" si="74"/>
        <v>1581</v>
      </c>
      <c r="J381" s="26">
        <f t="shared" si="75"/>
        <v>1.5140384883569247</v>
      </c>
      <c r="K381" s="24">
        <f t="shared" si="73"/>
        <v>1289</v>
      </c>
      <c r="L381" s="25">
        <f t="shared" si="76"/>
        <v>1771</v>
      </c>
      <c r="M381" s="25">
        <f t="shared" si="71"/>
        <v>1895</v>
      </c>
      <c r="N381" s="45">
        <f t="shared" si="72"/>
        <v>0.07001693958215705</v>
      </c>
      <c r="O381" s="46">
        <f>M381-'[2]Прейскурант НОВЫЙ'!F381</f>
        <v>0.07083859219255828</v>
      </c>
    </row>
    <row r="382" spans="1:15" ht="12.75" customHeight="1">
      <c r="A382" s="22">
        <f t="shared" si="77"/>
        <v>32</v>
      </c>
      <c r="B382" s="23" t="s">
        <v>331</v>
      </c>
      <c r="C382" s="49" t="s">
        <v>332</v>
      </c>
      <c r="D382" s="50"/>
      <c r="E382" s="51"/>
      <c r="F382" s="19">
        <v>513.9972943187631</v>
      </c>
      <c r="G382" s="24">
        <v>1139.3256441566227</v>
      </c>
      <c r="H382" s="24">
        <f>'[1]Рабочая табличка'!F324</f>
        <v>476.2762178639391</v>
      </c>
      <c r="I382" s="25">
        <f t="shared" si="74"/>
        <v>565</v>
      </c>
      <c r="J382" s="26">
        <f t="shared" si="75"/>
        <v>2.2165985244468094</v>
      </c>
      <c r="K382" s="24">
        <f t="shared" si="73"/>
        <v>524</v>
      </c>
      <c r="L382" s="25">
        <f t="shared" si="76"/>
        <v>633</v>
      </c>
      <c r="M382" s="25">
        <f t="shared" si="71"/>
        <v>677</v>
      </c>
      <c r="N382" s="45">
        <f t="shared" si="72"/>
        <v>0.06951026856240117</v>
      </c>
      <c r="O382" s="46">
        <f>M382-'[2]Прейскурант НОВЫЙ'!F382</f>
        <v>0.08193283710033938</v>
      </c>
    </row>
    <row r="383" spans="1:15" ht="12.75">
      <c r="A383" s="22">
        <f t="shared" si="77"/>
        <v>33</v>
      </c>
      <c r="B383" s="23" t="s">
        <v>333</v>
      </c>
      <c r="C383" s="49" t="s">
        <v>334</v>
      </c>
      <c r="D383" s="50"/>
      <c r="E383" s="51"/>
      <c r="F383" s="19">
        <v>457.0035326042021</v>
      </c>
      <c r="G383" s="24">
        <v>697.8387144746318</v>
      </c>
      <c r="H383" s="24">
        <f>'[1]Рабочая табличка'!F325</f>
        <v>366.86484113687254</v>
      </c>
      <c r="I383" s="25">
        <f t="shared" si="74"/>
        <v>503</v>
      </c>
      <c r="J383" s="26">
        <f t="shared" si="75"/>
        <v>1.5269875716234567</v>
      </c>
      <c r="K383" s="24">
        <f t="shared" si="73"/>
        <v>404</v>
      </c>
      <c r="L383" s="25">
        <f t="shared" si="76"/>
        <v>563</v>
      </c>
      <c r="M383" s="25">
        <f t="shared" si="71"/>
        <v>602</v>
      </c>
      <c r="N383" s="45">
        <f t="shared" si="72"/>
        <v>0.06927175843694489</v>
      </c>
      <c r="O383" s="46">
        <f>M383-'[2]Прейскурант НОВЫЙ'!F383</f>
        <v>0.25192974423509895</v>
      </c>
    </row>
    <row r="384" spans="1:15" ht="12.75">
      <c r="A384" s="22">
        <f t="shared" si="77"/>
        <v>34</v>
      </c>
      <c r="B384" s="23" t="s">
        <v>335</v>
      </c>
      <c r="C384" s="49" t="s">
        <v>336</v>
      </c>
      <c r="D384" s="50"/>
      <c r="E384" s="51"/>
      <c r="F384" s="19">
        <v>456.98504492873906</v>
      </c>
      <c r="G384" s="24">
        <v>752.2099807076943</v>
      </c>
      <c r="H384" s="24">
        <f>'[1]Рабочая табличка'!F326</f>
        <v>367.9724977282704</v>
      </c>
      <c r="I384" s="25">
        <f t="shared" si="74"/>
        <v>503</v>
      </c>
      <c r="J384" s="26">
        <f t="shared" si="75"/>
        <v>1.6460275649173415</v>
      </c>
      <c r="K384" s="24">
        <f t="shared" si="73"/>
        <v>405</v>
      </c>
      <c r="L384" s="25">
        <f t="shared" si="76"/>
        <v>563</v>
      </c>
      <c r="M384" s="25">
        <f t="shared" si="71"/>
        <v>602</v>
      </c>
      <c r="N384" s="45">
        <f t="shared" si="72"/>
        <v>0.06927175843694489</v>
      </c>
      <c r="O384" s="46">
        <f>M384-'[2]Прейскурант НОВЫЙ'!F384</f>
        <v>0.18284064363160724</v>
      </c>
    </row>
    <row r="385" spans="1:15" ht="12.75">
      <c r="A385" s="22">
        <f t="shared" si="77"/>
        <v>35</v>
      </c>
      <c r="B385" s="23" t="s">
        <v>337</v>
      </c>
      <c r="C385" s="49" t="s">
        <v>338</v>
      </c>
      <c r="D385" s="50"/>
      <c r="E385" s="51"/>
      <c r="F385" s="19">
        <v>457.0035326042021</v>
      </c>
      <c r="G385" s="24">
        <v>697.8387144746318</v>
      </c>
      <c r="H385" s="24">
        <f>'[1]Рабочая табличка'!F327</f>
        <v>366.86484113687254</v>
      </c>
      <c r="I385" s="25">
        <f t="shared" si="74"/>
        <v>503</v>
      </c>
      <c r="J385" s="26">
        <f t="shared" si="75"/>
        <v>1.5269875716234567</v>
      </c>
      <c r="K385" s="24">
        <f t="shared" si="73"/>
        <v>404</v>
      </c>
      <c r="L385" s="25">
        <f t="shared" si="76"/>
        <v>563</v>
      </c>
      <c r="M385" s="25">
        <f t="shared" si="71"/>
        <v>602</v>
      </c>
      <c r="N385" s="45">
        <f t="shared" si="72"/>
        <v>0.06927175843694489</v>
      </c>
      <c r="O385" s="46">
        <f>M385-'[2]Прейскурант НОВЫЙ'!F385</f>
        <v>0.25192974423509895</v>
      </c>
    </row>
    <row r="386" spans="1:15" ht="12.75">
      <c r="A386" s="22">
        <f t="shared" si="77"/>
        <v>36</v>
      </c>
      <c r="B386" s="23" t="s">
        <v>339</v>
      </c>
      <c r="C386" s="49" t="s">
        <v>340</v>
      </c>
      <c r="D386" s="50"/>
      <c r="E386" s="51"/>
      <c r="F386" s="19">
        <v>334.32808561766393</v>
      </c>
      <c r="G386" s="24">
        <v>492.1305847969994</v>
      </c>
      <c r="H386" s="24">
        <f>'[1]Рабочая табличка'!F328</f>
        <v>268.10592270863185</v>
      </c>
      <c r="I386" s="25">
        <f t="shared" si="74"/>
        <v>368</v>
      </c>
      <c r="J386" s="26">
        <f t="shared" si="75"/>
        <v>1.4719989314920963</v>
      </c>
      <c r="K386" s="24">
        <f t="shared" si="73"/>
        <v>295</v>
      </c>
      <c r="L386" s="25">
        <f t="shared" si="76"/>
        <v>412</v>
      </c>
      <c r="M386" s="25">
        <f t="shared" si="71"/>
        <v>441</v>
      </c>
      <c r="N386" s="45">
        <f t="shared" si="72"/>
        <v>0.07038834951456319</v>
      </c>
      <c r="O386" s="46">
        <f>M386-'[2]Прейскурант НОВЫЙ'!F386</f>
        <v>-0.23845565459959062</v>
      </c>
    </row>
    <row r="387" spans="1:15" ht="12.75">
      <c r="A387" s="22">
        <f t="shared" si="77"/>
        <v>37</v>
      </c>
      <c r="B387" s="23" t="s">
        <v>341</v>
      </c>
      <c r="C387" s="49" t="s">
        <v>342</v>
      </c>
      <c r="D387" s="50"/>
      <c r="E387" s="51"/>
      <c r="F387" s="19">
        <v>301.7902762679656</v>
      </c>
      <c r="G387" s="24">
        <v>410.4393000056714</v>
      </c>
      <c r="H387" s="24">
        <f>'[1]Рабочая табличка'!F329</f>
        <v>256.40635196938456</v>
      </c>
      <c r="I387" s="25">
        <f t="shared" si="74"/>
        <v>332</v>
      </c>
      <c r="J387" s="26">
        <f t="shared" si="75"/>
        <v>1.3600149914745236</v>
      </c>
      <c r="K387" s="24">
        <f t="shared" si="73"/>
        <v>282</v>
      </c>
      <c r="L387" s="25">
        <f t="shared" si="76"/>
        <v>372</v>
      </c>
      <c r="M387" s="25">
        <f t="shared" si="71"/>
        <v>398</v>
      </c>
      <c r="N387" s="45">
        <f t="shared" si="72"/>
        <v>0.06989247311827951</v>
      </c>
      <c r="O387" s="46">
        <f>M387-'[2]Прейскурант НОВЫЙ'!F387</f>
        <v>0.43342296833492355</v>
      </c>
    </row>
    <row r="388" spans="1:15" ht="12.75">
      <c r="A388" s="22">
        <f t="shared" si="77"/>
        <v>38</v>
      </c>
      <c r="B388" s="23" t="s">
        <v>343</v>
      </c>
      <c r="C388" s="49" t="s">
        <v>344</v>
      </c>
      <c r="D388" s="50"/>
      <c r="E388" s="51"/>
      <c r="F388" s="19">
        <v>1434.8967335507255</v>
      </c>
      <c r="G388" s="24">
        <v>1624.518912177185</v>
      </c>
      <c r="H388" s="24">
        <f>'[1]Рабочая табличка'!F330</f>
        <v>1154.3819256240752</v>
      </c>
      <c r="I388" s="25">
        <f t="shared" si="74"/>
        <v>1578</v>
      </c>
      <c r="J388" s="26">
        <f t="shared" si="75"/>
        <v>1.1321504009262253</v>
      </c>
      <c r="K388" s="24">
        <f t="shared" si="73"/>
        <v>1270</v>
      </c>
      <c r="L388" s="25">
        <f t="shared" si="76"/>
        <v>1767</v>
      </c>
      <c r="M388" s="25">
        <f t="shared" si="71"/>
        <v>1891</v>
      </c>
      <c r="N388" s="45">
        <f t="shared" si="72"/>
        <v>0.07017543859649122</v>
      </c>
      <c r="O388" s="46">
        <f>M388-'[2]Прейскурант НОВЫЙ'!F388</f>
        <v>0.4244950542999959</v>
      </c>
    </row>
    <row r="389" spans="1:15" ht="12.75">
      <c r="A389" s="22">
        <f t="shared" si="77"/>
        <v>39</v>
      </c>
      <c r="B389" s="27" t="s">
        <v>345</v>
      </c>
      <c r="C389" s="49" t="s">
        <v>346</v>
      </c>
      <c r="D389" s="50"/>
      <c r="E389" s="51"/>
      <c r="F389" s="19">
        <v>133.99938148114825</v>
      </c>
      <c r="G389" s="24">
        <v>169.4831480407761</v>
      </c>
      <c r="H389" s="24">
        <f>'[1]Рабочая табличка'!F331</f>
        <v>120.36232954383206</v>
      </c>
      <c r="I389" s="25">
        <f t="shared" si="74"/>
        <v>147</v>
      </c>
      <c r="J389" s="26">
        <f t="shared" si="75"/>
        <v>1.2648054503491861</v>
      </c>
      <c r="K389" s="24">
        <f t="shared" si="73"/>
        <v>132</v>
      </c>
      <c r="L389" s="25">
        <f t="shared" si="76"/>
        <v>165</v>
      </c>
      <c r="M389" s="25">
        <f t="shared" si="71"/>
        <v>177</v>
      </c>
      <c r="N389" s="45">
        <f t="shared" si="72"/>
        <v>0.07272727272727275</v>
      </c>
      <c r="O389" s="46">
        <f>M389-'[2]Прейскурант НОВЫЙ'!F389</f>
        <v>-0.19379364046210412</v>
      </c>
    </row>
    <row r="390" spans="1:15" ht="12.75">
      <c r="A390" s="22">
        <f t="shared" si="77"/>
        <v>40</v>
      </c>
      <c r="B390" s="23" t="s">
        <v>347</v>
      </c>
      <c r="C390" s="49" t="s">
        <v>348</v>
      </c>
      <c r="D390" s="50"/>
      <c r="E390" s="51"/>
      <c r="F390" s="19">
        <v>611.0471751823146</v>
      </c>
      <c r="G390" s="24">
        <v>686.6997058914953</v>
      </c>
      <c r="H390" s="24">
        <f>'[1]Рабочая табличка'!F332</f>
        <v>488.8377401458517</v>
      </c>
      <c r="I390" s="25">
        <f t="shared" si="74"/>
        <v>672</v>
      </c>
      <c r="J390" s="26">
        <f t="shared" si="75"/>
        <v>1.1238080033454187</v>
      </c>
      <c r="K390" s="24">
        <f t="shared" si="73"/>
        <v>538</v>
      </c>
      <c r="L390" s="25">
        <f t="shared" si="76"/>
        <v>753</v>
      </c>
      <c r="M390" s="25">
        <f t="shared" si="71"/>
        <v>806</v>
      </c>
      <c r="N390" s="45">
        <f t="shared" si="72"/>
        <v>0.07038512616201853</v>
      </c>
      <c r="O390" s="46">
        <f>M390-'[2]Прейскурант НОВЫЙ'!F390</f>
        <v>-0.39146281064540744</v>
      </c>
    </row>
    <row r="391" spans="1:15" ht="12.75" customHeight="1">
      <c r="A391" s="22">
        <f t="shared" si="77"/>
        <v>41</v>
      </c>
      <c r="B391" s="23" t="s">
        <v>349</v>
      </c>
      <c r="C391" s="49" t="s">
        <v>350</v>
      </c>
      <c r="D391" s="50"/>
      <c r="E391" s="51"/>
      <c r="F391" s="19">
        <v>751.8952121565886</v>
      </c>
      <c r="G391" s="24">
        <v>1025.3750907179756</v>
      </c>
      <c r="H391" s="24">
        <f>'[1]Рабочая табличка'!F333</f>
        <v>729.9953516083385</v>
      </c>
      <c r="I391" s="25">
        <f t="shared" si="74"/>
        <v>827</v>
      </c>
      <c r="J391" s="26">
        <f t="shared" si="75"/>
        <v>1.3637207341392572</v>
      </c>
      <c r="K391" s="24">
        <f t="shared" si="73"/>
        <v>803</v>
      </c>
      <c r="L391" s="25">
        <f t="shared" si="76"/>
        <v>926</v>
      </c>
      <c r="M391" s="25">
        <f t="shared" si="71"/>
        <v>991</v>
      </c>
      <c r="N391" s="45">
        <f t="shared" si="72"/>
        <v>0.07019438444924408</v>
      </c>
      <c r="O391" s="46">
        <f>M391-'[2]Прейскурант НОВЫЙ'!F391</f>
        <v>0.3249420744281224</v>
      </c>
    </row>
    <row r="392" spans="1:15" ht="12.75">
      <c r="A392" s="22">
        <f t="shared" si="77"/>
        <v>42</v>
      </c>
      <c r="B392" s="23" t="s">
        <v>351</v>
      </c>
      <c r="C392" s="49" t="s">
        <v>352</v>
      </c>
      <c r="D392" s="50"/>
      <c r="E392" s="51"/>
      <c r="F392" s="19">
        <v>557.2717384449668</v>
      </c>
      <c r="G392" s="24">
        <v>625.9268435452183</v>
      </c>
      <c r="H392" s="24">
        <f>'[1]Рабочая табличка'!F334</f>
        <v>445.8173907559734</v>
      </c>
      <c r="I392" s="25">
        <f t="shared" si="74"/>
        <v>613</v>
      </c>
      <c r="J392" s="26">
        <f t="shared" si="75"/>
        <v>1.1231986127482967</v>
      </c>
      <c r="K392" s="24">
        <f t="shared" si="73"/>
        <v>490</v>
      </c>
      <c r="L392" s="25">
        <f t="shared" si="76"/>
        <v>687</v>
      </c>
      <c r="M392" s="25">
        <f t="shared" si="71"/>
        <v>735</v>
      </c>
      <c r="N392" s="45">
        <f t="shared" si="72"/>
        <v>0.06986899563318771</v>
      </c>
      <c r="O392" s="46">
        <f>M392-'[2]Прейскурант НОВЫЙ'!F392</f>
        <v>-0.27245921329745215</v>
      </c>
    </row>
    <row r="393" spans="1:15" ht="12.75" customHeight="1">
      <c r="A393" s="22">
        <f t="shared" si="77"/>
        <v>43</v>
      </c>
      <c r="B393" s="23" t="s">
        <v>353</v>
      </c>
      <c r="C393" s="49" t="s">
        <v>354</v>
      </c>
      <c r="D393" s="50"/>
      <c r="E393" s="51"/>
      <c r="F393" s="19">
        <v>294.3703914918684</v>
      </c>
      <c r="G393" s="24">
        <v>405.6510615953482</v>
      </c>
      <c r="H393" s="24">
        <f>'[1]Рабочая табличка'!F335</f>
        <v>293.782825840188</v>
      </c>
      <c r="I393" s="25">
        <f t="shared" si="74"/>
        <v>324</v>
      </c>
      <c r="J393" s="26">
        <f t="shared" si="75"/>
        <v>1.3780294259198747</v>
      </c>
      <c r="K393" s="24">
        <f t="shared" si="73"/>
        <v>323</v>
      </c>
      <c r="L393" s="25">
        <f t="shared" si="76"/>
        <v>363</v>
      </c>
      <c r="M393" s="25">
        <f t="shared" si="71"/>
        <v>388</v>
      </c>
      <c r="N393" s="45">
        <f t="shared" si="72"/>
        <v>0.06887052341597788</v>
      </c>
      <c r="O393" s="46">
        <f>M393-'[2]Прейскурант НОВЫЙ'!F393</f>
        <v>-0.46857040612997025</v>
      </c>
    </row>
    <row r="394" spans="1:15" ht="12.75">
      <c r="A394" s="22">
        <f t="shared" si="77"/>
        <v>44</v>
      </c>
      <c r="B394" s="23" t="s">
        <v>355</v>
      </c>
      <c r="C394" s="49" t="s">
        <v>356</v>
      </c>
      <c r="D394" s="50"/>
      <c r="E394" s="51"/>
      <c r="F394" s="19">
        <v>382.71109100780484</v>
      </c>
      <c r="G394" s="24">
        <v>453.1288525729052</v>
      </c>
      <c r="H394" s="24">
        <f>'[1]Рабочая табличка'!F336</f>
        <v>320.7972263267434</v>
      </c>
      <c r="I394" s="25">
        <f t="shared" si="74"/>
        <v>421</v>
      </c>
      <c r="J394" s="26">
        <f t="shared" si="75"/>
        <v>1.1839971801696865</v>
      </c>
      <c r="K394" s="24">
        <f t="shared" si="73"/>
        <v>353</v>
      </c>
      <c r="L394" s="25">
        <f t="shared" si="76"/>
        <v>472</v>
      </c>
      <c r="M394" s="25">
        <f t="shared" si="71"/>
        <v>505</v>
      </c>
      <c r="N394" s="45">
        <f t="shared" si="72"/>
        <v>0.06991525423728806</v>
      </c>
      <c r="O394" s="46">
        <f>M394-'[2]Прейскурант НОВЫЙ'!F394</f>
        <v>0.31737917172375774</v>
      </c>
    </row>
    <row r="395" spans="1:15" ht="12.75" customHeight="1">
      <c r="A395" s="22">
        <f t="shared" si="77"/>
        <v>45</v>
      </c>
      <c r="B395" s="23" t="s">
        <v>357</v>
      </c>
      <c r="C395" s="49" t="s">
        <v>358</v>
      </c>
      <c r="D395" s="50"/>
      <c r="E395" s="51"/>
      <c r="F395" s="19">
        <v>537.9955085168209</v>
      </c>
      <c r="G395" s="24">
        <v>707.7272529453662</v>
      </c>
      <c r="H395" s="24">
        <f>'[1]Рабочая табличка'!F337</f>
        <v>503.5666562303518</v>
      </c>
      <c r="I395" s="25">
        <f t="shared" si="74"/>
        <v>592</v>
      </c>
      <c r="J395" s="26">
        <f t="shared" si="75"/>
        <v>1.3154891476630952</v>
      </c>
      <c r="K395" s="24">
        <f t="shared" si="73"/>
        <v>554</v>
      </c>
      <c r="L395" s="25">
        <f t="shared" si="76"/>
        <v>663</v>
      </c>
      <c r="M395" s="25">
        <f t="shared" si="71"/>
        <v>709</v>
      </c>
      <c r="N395" s="45">
        <f t="shared" si="72"/>
        <v>0.06938159879336347</v>
      </c>
      <c r="O395" s="46">
        <f>M395-'[2]Прейскурант НОВЫЙ'!F395</f>
        <v>0.057267992726110606</v>
      </c>
    </row>
    <row r="396" spans="1:15" ht="12.75" customHeight="1">
      <c r="A396" s="22">
        <f t="shared" si="77"/>
        <v>46</v>
      </c>
      <c r="B396" s="23" t="s">
        <v>359</v>
      </c>
      <c r="C396" s="49" t="s">
        <v>360</v>
      </c>
      <c r="D396" s="50"/>
      <c r="E396" s="51"/>
      <c r="F396" s="19">
        <v>742.94804907765</v>
      </c>
      <c r="G396" s="24">
        <v>1022.4778133178276</v>
      </c>
      <c r="H396" s="24">
        <f>'[1]Рабочая табличка'!F338</f>
        <v>731.5360861339602</v>
      </c>
      <c r="I396" s="25">
        <f t="shared" si="74"/>
        <v>817</v>
      </c>
      <c r="J396" s="26">
        <f t="shared" si="75"/>
        <v>1.3762440248510057</v>
      </c>
      <c r="K396" s="24">
        <f t="shared" si="73"/>
        <v>805</v>
      </c>
      <c r="L396" s="25">
        <f t="shared" si="76"/>
        <v>915</v>
      </c>
      <c r="M396" s="25">
        <f t="shared" si="71"/>
        <v>979</v>
      </c>
      <c r="N396" s="45">
        <f t="shared" si="72"/>
        <v>0.06994535519125678</v>
      </c>
      <c r="O396" s="46">
        <f>M396-'[2]Прейскурант НОВЫЙ'!F396</f>
        <v>-0.035143558599429525</v>
      </c>
    </row>
    <row r="397" spans="1:15" ht="12.75" customHeight="1">
      <c r="A397" s="22">
        <f t="shared" si="77"/>
        <v>47</v>
      </c>
      <c r="B397" s="23" t="s">
        <v>361</v>
      </c>
      <c r="C397" s="49" t="s">
        <v>362</v>
      </c>
      <c r="D397" s="50"/>
      <c r="E397" s="51"/>
      <c r="F397" s="19">
        <v>979.3109293270663</v>
      </c>
      <c r="G397" s="24">
        <v>1355.6294710904365</v>
      </c>
      <c r="H397" s="24">
        <f>'[1]Рабочая табличка'!F339</f>
        <v>969.6147815119468</v>
      </c>
      <c r="I397" s="25">
        <f t="shared" si="74"/>
        <v>1077</v>
      </c>
      <c r="J397" s="26">
        <f t="shared" si="75"/>
        <v>1.3842687041407344</v>
      </c>
      <c r="K397" s="24">
        <f t="shared" si="73"/>
        <v>1067</v>
      </c>
      <c r="L397" s="25">
        <f t="shared" si="76"/>
        <v>1206</v>
      </c>
      <c r="M397" s="25">
        <f t="shared" si="71"/>
        <v>1290</v>
      </c>
      <c r="N397" s="45">
        <f t="shared" si="72"/>
        <v>0.06965174129353224</v>
      </c>
      <c r="O397" s="46">
        <f>M397-'[2]Прейскурант НОВЫЙ'!F397</f>
        <v>-0.23255324648744136</v>
      </c>
    </row>
    <row r="398" spans="1:15" ht="23.25" customHeight="1">
      <c r="A398" s="22">
        <f t="shared" si="77"/>
        <v>48</v>
      </c>
      <c r="B398" s="23" t="s">
        <v>363</v>
      </c>
      <c r="C398" s="49" t="s">
        <v>364</v>
      </c>
      <c r="D398" s="50"/>
      <c r="E398" s="51"/>
      <c r="F398" s="19">
        <v>786.7155763758888</v>
      </c>
      <c r="G398" s="24">
        <v>1058.6583987179754</v>
      </c>
      <c r="H398" s="24">
        <f>'[1]Рабочая табличка'!F340</f>
        <v>755.0053516083385</v>
      </c>
      <c r="I398" s="25">
        <f t="shared" si="74"/>
        <v>865</v>
      </c>
      <c r="J398" s="26">
        <f t="shared" si="75"/>
        <v>1.3456685370268475</v>
      </c>
      <c r="K398" s="24">
        <f t="shared" si="73"/>
        <v>831</v>
      </c>
      <c r="L398" s="25">
        <f t="shared" si="76"/>
        <v>969</v>
      </c>
      <c r="M398" s="25">
        <f t="shared" si="71"/>
        <v>1037</v>
      </c>
      <c r="N398" s="45">
        <f t="shared" si="72"/>
        <v>0.07017543859649122</v>
      </c>
      <c r="O398" s="46">
        <f>M398-'[2]Прейскурант НОВЫЙ'!F398</f>
        <v>0.48948830191147863</v>
      </c>
    </row>
    <row r="399" spans="1:15" ht="12.75" customHeight="1">
      <c r="A399" s="22">
        <f t="shared" si="77"/>
        <v>49</v>
      </c>
      <c r="B399" s="23" t="s">
        <v>365</v>
      </c>
      <c r="C399" s="49" t="s">
        <v>366</v>
      </c>
      <c r="D399" s="50"/>
      <c r="E399" s="51"/>
      <c r="F399" s="19">
        <v>985.0027705749314</v>
      </c>
      <c r="G399" s="24">
        <v>1300.1617270904364</v>
      </c>
      <c r="H399" s="24">
        <f>'[1]Рабочая табличка'!F341</f>
        <v>927.9347815119468</v>
      </c>
      <c r="I399" s="25">
        <f t="shared" si="74"/>
        <v>1084</v>
      </c>
      <c r="J399" s="26">
        <f t="shared" si="75"/>
        <v>1.3199574315223006</v>
      </c>
      <c r="K399" s="24">
        <f t="shared" si="73"/>
        <v>1021</v>
      </c>
      <c r="L399" s="25">
        <f t="shared" si="76"/>
        <v>1214</v>
      </c>
      <c r="M399" s="25">
        <f t="shared" si="71"/>
        <v>1299</v>
      </c>
      <c r="N399" s="45">
        <f t="shared" si="72"/>
        <v>0.07001647446457993</v>
      </c>
      <c r="O399" s="46">
        <f>M399-'[2]Прейскурант НОВЫЙ'!F399</f>
        <v>0.49294371097721523</v>
      </c>
    </row>
    <row r="400" spans="1:15" ht="12.75">
      <c r="A400" s="22">
        <f t="shared" si="77"/>
        <v>50</v>
      </c>
      <c r="B400" s="23" t="s">
        <v>367</v>
      </c>
      <c r="C400" s="49" t="s">
        <v>368</v>
      </c>
      <c r="D400" s="50"/>
      <c r="E400" s="51"/>
      <c r="F400" s="19">
        <v>679.9952154913159</v>
      </c>
      <c r="G400" s="24">
        <v>882.0329145175314</v>
      </c>
      <c r="H400" s="24">
        <f>'[1]Рабочая табличка'!F342</f>
        <v>633.4375551852035</v>
      </c>
      <c r="I400" s="25">
        <f t="shared" si="74"/>
        <v>748</v>
      </c>
      <c r="J400" s="26">
        <f t="shared" si="75"/>
        <v>1.2971163537970447</v>
      </c>
      <c r="K400" s="24">
        <f t="shared" si="73"/>
        <v>697</v>
      </c>
      <c r="L400" s="25">
        <f t="shared" si="76"/>
        <v>838</v>
      </c>
      <c r="M400" s="25">
        <f t="shared" si="71"/>
        <v>897</v>
      </c>
      <c r="N400" s="45">
        <f t="shared" si="72"/>
        <v>0.07040572792362765</v>
      </c>
      <c r="O400" s="46">
        <f>M400-'[2]Прейскурант НОВЫЙ'!F400</f>
        <v>0.46720400110552873</v>
      </c>
    </row>
    <row r="401" spans="1:15" ht="12.75">
      <c r="A401" s="22">
        <f t="shared" si="77"/>
        <v>51</v>
      </c>
      <c r="B401" s="23" t="s">
        <v>369</v>
      </c>
      <c r="C401" s="49" t="s">
        <v>370</v>
      </c>
      <c r="D401" s="50"/>
      <c r="E401" s="51"/>
      <c r="F401" s="19">
        <v>997.000375969033</v>
      </c>
      <c r="G401" s="24">
        <v>1356.380701004428</v>
      </c>
      <c r="H401" s="24">
        <f>'[1]Рабочая табличка'!F343</f>
        <v>968.8739647717102</v>
      </c>
      <c r="I401" s="25">
        <f t="shared" si="74"/>
        <v>1097</v>
      </c>
      <c r="J401" s="26">
        <f t="shared" si="75"/>
        <v>1.3604615742357125</v>
      </c>
      <c r="K401" s="24">
        <f t="shared" si="73"/>
        <v>1066</v>
      </c>
      <c r="L401" s="25">
        <f t="shared" si="76"/>
        <v>1229</v>
      </c>
      <c r="M401" s="25">
        <f aca="true" t="shared" si="78" ref="M401:M462">ROUND(L401*1.07,0)</f>
        <v>1315</v>
      </c>
      <c r="N401" s="45">
        <f aca="true" t="shared" si="79" ref="N401:N462">M401/L401-1</f>
        <v>0.06997558991049635</v>
      </c>
      <c r="O401" s="46">
        <f>M401-'[2]Прейскурант НОВЫЙ'!F401</f>
        <v>0.010028965735500606</v>
      </c>
    </row>
    <row r="402" spans="1:15" ht="12.75" customHeight="1">
      <c r="A402" s="22">
        <f t="shared" si="77"/>
        <v>52</v>
      </c>
      <c r="B402" s="23" t="s">
        <v>371</v>
      </c>
      <c r="C402" s="49" t="s">
        <v>372</v>
      </c>
      <c r="D402" s="50"/>
      <c r="E402" s="51"/>
      <c r="F402" s="19">
        <v>812.9989502354921</v>
      </c>
      <c r="G402" s="24">
        <v>1104.3846867179755</v>
      </c>
      <c r="H402" s="24">
        <f>'[1]Рабочая табличка'!F344</f>
        <v>789.3653516083384</v>
      </c>
      <c r="I402" s="25">
        <f t="shared" si="74"/>
        <v>894</v>
      </c>
      <c r="J402" s="26">
        <f t="shared" si="75"/>
        <v>1.3584085027392483</v>
      </c>
      <c r="K402" s="24">
        <f t="shared" si="73"/>
        <v>868</v>
      </c>
      <c r="L402" s="25">
        <f t="shared" si="76"/>
        <v>1001</v>
      </c>
      <c r="M402" s="25">
        <f t="shared" si="78"/>
        <v>1071</v>
      </c>
      <c r="N402" s="45">
        <f t="shared" si="79"/>
        <v>0.06993006993007</v>
      </c>
      <c r="O402" s="46">
        <f>M402-'[2]Прейскурант НОВЫЙ'!F402</f>
        <v>-0.16645592091344952</v>
      </c>
    </row>
    <row r="403" spans="1:15" ht="27" customHeight="1">
      <c r="A403" s="22">
        <f t="shared" si="77"/>
        <v>53</v>
      </c>
      <c r="B403" s="23" t="s">
        <v>373</v>
      </c>
      <c r="C403" s="49" t="s">
        <v>374</v>
      </c>
      <c r="D403" s="50"/>
      <c r="E403" s="51"/>
      <c r="F403" s="19">
        <v>1681.9045811624246</v>
      </c>
      <c r="G403" s="24">
        <v>2279.616120580281</v>
      </c>
      <c r="H403" s="24">
        <f>'[1]Рабочая табличка'!F345</f>
        <v>1629.7525011263804</v>
      </c>
      <c r="I403" s="25">
        <f t="shared" si="74"/>
        <v>1850</v>
      </c>
      <c r="J403" s="26">
        <f t="shared" si="75"/>
        <v>1.3553777937894411</v>
      </c>
      <c r="K403" s="24">
        <f t="shared" si="73"/>
        <v>1793</v>
      </c>
      <c r="L403" s="25">
        <f t="shared" si="76"/>
        <v>2072</v>
      </c>
      <c r="M403" s="25">
        <f t="shared" si="78"/>
        <v>2217</v>
      </c>
      <c r="N403" s="45">
        <f t="shared" si="79"/>
        <v>0.06998069498069492</v>
      </c>
      <c r="O403" s="46">
        <f>M403-'[2]Прейскурант НОВЫЙ'!F403</f>
        <v>-0.35440820223220726</v>
      </c>
    </row>
    <row r="404" spans="1:15" ht="31.5" customHeight="1">
      <c r="A404" s="22">
        <f t="shared" si="77"/>
        <v>54</v>
      </c>
      <c r="B404" s="23" t="s">
        <v>375</v>
      </c>
      <c r="C404" s="49" t="s">
        <v>376</v>
      </c>
      <c r="D404" s="50"/>
      <c r="E404" s="51"/>
      <c r="F404" s="19">
        <v>596.0017367990541</v>
      </c>
      <c r="G404" s="24">
        <v>734.7927339883705</v>
      </c>
      <c r="H404" s="24">
        <f>'[1]Рабочая табличка'!F346</f>
        <v>524.5570646004701</v>
      </c>
      <c r="I404" s="25">
        <f t="shared" si="74"/>
        <v>656</v>
      </c>
      <c r="J404" s="26">
        <f t="shared" si="75"/>
        <v>1.2328701220481688</v>
      </c>
      <c r="K404" s="24">
        <f t="shared" si="73"/>
        <v>577</v>
      </c>
      <c r="L404" s="25">
        <f t="shared" si="76"/>
        <v>735</v>
      </c>
      <c r="M404" s="25">
        <f t="shared" si="78"/>
        <v>786</v>
      </c>
      <c r="N404" s="45">
        <f t="shared" si="79"/>
        <v>0.06938775510204076</v>
      </c>
      <c r="O404" s="46">
        <f>M404-'[2]Прейскурант НОВЫЙ'!F404</f>
        <v>-0.20277888258510757</v>
      </c>
    </row>
    <row r="405" spans="1:15" ht="12.75">
      <c r="A405" s="22">
        <f t="shared" si="77"/>
        <v>55</v>
      </c>
      <c r="B405" s="23" t="s">
        <v>377</v>
      </c>
      <c r="C405" s="49" t="s">
        <v>378</v>
      </c>
      <c r="D405" s="50"/>
      <c r="E405" s="51"/>
      <c r="F405" s="19">
        <v>659.9935776421796</v>
      </c>
      <c r="G405" s="24">
        <v>1362.3457963189937</v>
      </c>
      <c r="H405" s="24">
        <f>'[1]Рабочая табличка'!F347</f>
        <v>598.6336305144487</v>
      </c>
      <c r="I405" s="25">
        <f t="shared" si="74"/>
        <v>726</v>
      </c>
      <c r="J405" s="26">
        <f t="shared" si="75"/>
        <v>2.064180383672763</v>
      </c>
      <c r="K405" s="24">
        <f t="shared" si="73"/>
        <v>658</v>
      </c>
      <c r="L405" s="25">
        <f t="shared" si="76"/>
        <v>813</v>
      </c>
      <c r="M405" s="25">
        <f t="shared" si="78"/>
        <v>870</v>
      </c>
      <c r="N405" s="45">
        <f t="shared" si="79"/>
        <v>0.07011070110701101</v>
      </c>
      <c r="O405" s="46">
        <f>M405-'[2]Прейскурант НОВЫЙ'!F405</f>
        <v>0.22784615495208982</v>
      </c>
    </row>
    <row r="406" spans="1:15" ht="12.75">
      <c r="A406" s="22">
        <f t="shared" si="77"/>
        <v>56</v>
      </c>
      <c r="B406" s="23" t="s">
        <v>379</v>
      </c>
      <c r="C406" s="49" t="s">
        <v>380</v>
      </c>
      <c r="D406" s="50"/>
      <c r="E406" s="51"/>
      <c r="F406" s="19">
        <v>488.0035566311949</v>
      </c>
      <c r="G406" s="24">
        <v>835.8043592243733</v>
      </c>
      <c r="H406" s="24">
        <f>'[1]Рабочая табличка'!F348</f>
        <v>407.19559149834777</v>
      </c>
      <c r="I406" s="25">
        <f t="shared" si="74"/>
        <v>537</v>
      </c>
      <c r="J406" s="26">
        <f t="shared" si="75"/>
        <v>1.7127013683960224</v>
      </c>
      <c r="K406" s="24">
        <f t="shared" si="73"/>
        <v>448</v>
      </c>
      <c r="L406" s="25">
        <f t="shared" si="76"/>
        <v>601</v>
      </c>
      <c r="M406" s="25">
        <f t="shared" si="78"/>
        <v>643</v>
      </c>
      <c r="N406" s="45">
        <f t="shared" si="79"/>
        <v>0.06988352745424287</v>
      </c>
      <c r="O406" s="46">
        <f>M406-'[2]Прейскурант НОВЫЙ'!F406</f>
        <v>-0.010976592828455978</v>
      </c>
    </row>
    <row r="407" spans="1:15" ht="12.75" customHeight="1">
      <c r="A407" s="22">
        <f t="shared" si="77"/>
        <v>57</v>
      </c>
      <c r="B407" s="23" t="s">
        <v>381</v>
      </c>
      <c r="C407" s="49" t="s">
        <v>382</v>
      </c>
      <c r="D407" s="50"/>
      <c r="E407" s="51"/>
      <c r="F407" s="19">
        <v>513.9985892841796</v>
      </c>
      <c r="G407" s="24">
        <v>853.3043792243733</v>
      </c>
      <c r="H407" s="24">
        <f>'[1]Рабочая табличка'!F349</f>
        <v>420.34559149834774</v>
      </c>
      <c r="I407" s="25">
        <f t="shared" si="74"/>
        <v>565</v>
      </c>
      <c r="J407" s="26">
        <f t="shared" si="75"/>
        <v>1.6601298077738462</v>
      </c>
      <c r="K407" s="24">
        <f t="shared" si="73"/>
        <v>462</v>
      </c>
      <c r="L407" s="25">
        <f t="shared" si="76"/>
        <v>633</v>
      </c>
      <c r="M407" s="25">
        <f t="shared" si="78"/>
        <v>677</v>
      </c>
      <c r="N407" s="45">
        <f t="shared" si="79"/>
        <v>0.06951026856240117</v>
      </c>
      <c r="O407" s="46">
        <f>M407-'[2]Прейскурант НОВЫЙ'!F407</f>
        <v>0.08175642962441998</v>
      </c>
    </row>
    <row r="408" spans="1:15" ht="12.75">
      <c r="A408" s="22">
        <f t="shared" si="77"/>
        <v>58</v>
      </c>
      <c r="B408" s="23" t="s">
        <v>383</v>
      </c>
      <c r="C408" s="49" t="s">
        <v>384</v>
      </c>
      <c r="D408" s="50"/>
      <c r="E408" s="51"/>
      <c r="F408" s="19">
        <v>230.9827466824702</v>
      </c>
      <c r="G408" s="24">
        <v>371.5267080056714</v>
      </c>
      <c r="H408" s="24">
        <f>'[1]Рабочая табличка'!F350</f>
        <v>227.16635196938455</v>
      </c>
      <c r="I408" s="25">
        <f t="shared" si="74"/>
        <v>254</v>
      </c>
      <c r="J408" s="26">
        <f t="shared" si="75"/>
        <v>1.608460862734504</v>
      </c>
      <c r="K408" s="24">
        <f t="shared" si="73"/>
        <v>250</v>
      </c>
      <c r="L408" s="25">
        <f t="shared" si="76"/>
        <v>284</v>
      </c>
      <c r="M408" s="25">
        <f t="shared" si="78"/>
        <v>304</v>
      </c>
      <c r="N408" s="45">
        <f t="shared" si="79"/>
        <v>0.07042253521126751</v>
      </c>
      <c r="O408" s="46">
        <f>M408-'[2]Прейскурант НОВЫЙ'!F408</f>
        <v>0.4695991699817341</v>
      </c>
    </row>
    <row r="409" spans="1:15" ht="12.75">
      <c r="A409" s="22">
        <f t="shared" si="77"/>
        <v>59</v>
      </c>
      <c r="B409" s="23" t="s">
        <v>385</v>
      </c>
      <c r="C409" s="49" t="s">
        <v>386</v>
      </c>
      <c r="D409" s="50"/>
      <c r="E409" s="51"/>
      <c r="F409" s="19">
        <v>1178.2920336869643</v>
      </c>
      <c r="G409" s="24">
        <v>1636.066796691029</v>
      </c>
      <c r="H409" s="24">
        <f>'[1]Рабочая табличка'!F351</f>
        <v>1165.4718434094602</v>
      </c>
      <c r="I409" s="25">
        <f t="shared" si="74"/>
        <v>1296</v>
      </c>
      <c r="J409" s="26">
        <f t="shared" si="75"/>
        <v>1.3885070508129067</v>
      </c>
      <c r="K409" s="24">
        <f t="shared" si="73"/>
        <v>1282</v>
      </c>
      <c r="L409" s="25">
        <f t="shared" si="76"/>
        <v>1452</v>
      </c>
      <c r="M409" s="25">
        <f t="shared" si="78"/>
        <v>1554</v>
      </c>
      <c r="N409" s="45">
        <f t="shared" si="79"/>
        <v>0.07024793388429762</v>
      </c>
      <c r="O409" s="46">
        <f>M409-'[2]Прейскурант НОВЫЙ'!F409</f>
        <v>0.23519396947790483</v>
      </c>
    </row>
    <row r="410" spans="1:15" ht="12.75">
      <c r="A410" s="22">
        <f t="shared" si="77"/>
        <v>60</v>
      </c>
      <c r="B410" s="23" t="s">
        <v>387</v>
      </c>
      <c r="C410" s="49" t="s">
        <v>388</v>
      </c>
      <c r="D410" s="50"/>
      <c r="E410" s="51"/>
      <c r="F410" s="19">
        <v>397.04922349764996</v>
      </c>
      <c r="G410" s="24">
        <v>547.6362866589137</v>
      </c>
      <c r="H410" s="24">
        <f>'[1]Рабочая табличка'!F352</f>
        <v>393.11804306698014</v>
      </c>
      <c r="I410" s="25">
        <f t="shared" si="74"/>
        <v>437</v>
      </c>
      <c r="J410" s="26">
        <f t="shared" si="75"/>
        <v>1.379265477047722</v>
      </c>
      <c r="K410" s="24">
        <f t="shared" si="73"/>
        <v>432</v>
      </c>
      <c r="L410" s="25">
        <f t="shared" si="76"/>
        <v>489</v>
      </c>
      <c r="M410" s="25">
        <f t="shared" si="78"/>
        <v>523</v>
      </c>
      <c r="N410" s="45">
        <f t="shared" si="79"/>
        <v>0.06952965235173814</v>
      </c>
      <c r="O410" s="46">
        <f>M410-'[2]Прейскурант НОВЫЙ'!F410</f>
        <v>-0.3402266157673921</v>
      </c>
    </row>
    <row r="411" spans="1:15" ht="12.75" customHeight="1">
      <c r="A411" s="22">
        <f t="shared" si="77"/>
        <v>61</v>
      </c>
      <c r="B411" s="23" t="s">
        <v>389</v>
      </c>
      <c r="C411" s="49" t="s">
        <v>390</v>
      </c>
      <c r="D411" s="50"/>
      <c r="E411" s="51"/>
      <c r="F411" s="19">
        <v>486.0042606549968</v>
      </c>
      <c r="G411" s="24">
        <v>863.2716481615453</v>
      </c>
      <c r="H411" s="24">
        <f>'[1]Рабочая табличка'!F353</f>
        <v>428.8399017515193</v>
      </c>
      <c r="I411" s="25">
        <f t="shared" si="74"/>
        <v>535</v>
      </c>
      <c r="J411" s="26">
        <f t="shared" si="75"/>
        <v>1.7762635393321415</v>
      </c>
      <c r="K411" s="24">
        <f t="shared" si="73"/>
        <v>472</v>
      </c>
      <c r="L411" s="25">
        <f t="shared" si="76"/>
        <v>599</v>
      </c>
      <c r="M411" s="25">
        <f t="shared" si="78"/>
        <v>641</v>
      </c>
      <c r="N411" s="45">
        <f t="shared" si="79"/>
        <v>0.07011686143572615</v>
      </c>
      <c r="O411" s="46">
        <f>M411-'[2]Прейскурант НОВЫЙ'!F411</f>
        <v>0.24284337255232913</v>
      </c>
    </row>
    <row r="412" spans="1:15" ht="12.75" customHeight="1">
      <c r="A412" s="22">
        <f t="shared" si="77"/>
        <v>62</v>
      </c>
      <c r="B412" s="23" t="s">
        <v>391</v>
      </c>
      <c r="C412" s="49" t="s">
        <v>392</v>
      </c>
      <c r="D412" s="50"/>
      <c r="E412" s="51"/>
      <c r="F412" s="19">
        <v>495.9887337795743</v>
      </c>
      <c r="G412" s="24">
        <v>713.2279535353616</v>
      </c>
      <c r="H412" s="24">
        <f>'[1]Рабочая табличка'!F354</f>
        <v>397.0768823789723</v>
      </c>
      <c r="I412" s="25">
        <f t="shared" si="74"/>
        <v>546</v>
      </c>
      <c r="J412" s="26">
        <f t="shared" si="75"/>
        <v>1.4379922465181074</v>
      </c>
      <c r="K412" s="24">
        <f t="shared" si="73"/>
        <v>437</v>
      </c>
      <c r="L412" s="25">
        <f t="shared" si="76"/>
        <v>612</v>
      </c>
      <c r="M412" s="25">
        <f t="shared" si="78"/>
        <v>655</v>
      </c>
      <c r="N412" s="45">
        <f t="shared" si="79"/>
        <v>0.0702614379084967</v>
      </c>
      <c r="O412" s="46">
        <f>M412-'[2]Прейскурант НОВЫЙ'!F412</f>
        <v>-0.27537986259494573</v>
      </c>
    </row>
    <row r="413" spans="1:15" ht="12.75">
      <c r="A413" s="22">
        <f t="shared" si="77"/>
        <v>63</v>
      </c>
      <c r="B413" s="28" t="s">
        <v>393</v>
      </c>
      <c r="C413" s="49" t="s">
        <v>394</v>
      </c>
      <c r="D413" s="50"/>
      <c r="E413" s="51"/>
      <c r="F413" s="19">
        <v>862.0032318947744</v>
      </c>
      <c r="G413" s="24">
        <v>1293.3227364831391</v>
      </c>
      <c r="H413" s="24">
        <f>'[1]Рабочая табличка'!F355</f>
        <v>736.3143690909494</v>
      </c>
      <c r="I413" s="25">
        <f t="shared" si="74"/>
        <v>948</v>
      </c>
      <c r="J413" s="26">
        <f t="shared" si="75"/>
        <v>1.5003687789432978</v>
      </c>
      <c r="K413" s="24">
        <f>ROUND(H413*1.1,0)</f>
        <v>810</v>
      </c>
      <c r="L413" s="25">
        <f t="shared" si="76"/>
        <v>1062</v>
      </c>
      <c r="M413" s="25">
        <f t="shared" si="78"/>
        <v>1136</v>
      </c>
      <c r="N413" s="45">
        <f t="shared" si="79"/>
        <v>0.06967984934086635</v>
      </c>
      <c r="O413" s="46">
        <f>M413-'[2]Прейскурант НОВЫЙ'!F413</f>
        <v>-0.4975477116568072</v>
      </c>
    </row>
    <row r="414" spans="1:15" ht="12.75">
      <c r="A414" s="22">
        <f t="shared" si="77"/>
        <v>64</v>
      </c>
      <c r="B414" s="31" t="s">
        <v>395</v>
      </c>
      <c r="C414" s="49" t="s">
        <v>396</v>
      </c>
      <c r="D414" s="50"/>
      <c r="E414" s="51"/>
      <c r="F414" s="19"/>
      <c r="G414" s="24"/>
      <c r="H414" s="24"/>
      <c r="I414" s="25"/>
      <c r="J414" s="26"/>
      <c r="K414" s="24"/>
      <c r="L414" s="25">
        <v>870</v>
      </c>
      <c r="M414" s="25">
        <f t="shared" si="78"/>
        <v>931</v>
      </c>
      <c r="N414" s="45">
        <f t="shared" si="79"/>
        <v>0.07011494252873574</v>
      </c>
      <c r="O414" s="46">
        <f>M414-'[2]Прейскурант НОВЫЙ'!F414</f>
        <v>0.22478994163043353</v>
      </c>
    </row>
    <row r="415" spans="1:15" ht="12.75">
      <c r="A415" s="22">
        <f t="shared" si="77"/>
        <v>65</v>
      </c>
      <c r="B415" s="31" t="s">
        <v>397</v>
      </c>
      <c r="C415" s="49" t="s">
        <v>398</v>
      </c>
      <c r="D415" s="50"/>
      <c r="E415" s="51"/>
      <c r="F415" s="19"/>
      <c r="G415" s="24"/>
      <c r="H415" s="24"/>
      <c r="I415" s="25"/>
      <c r="J415" s="26"/>
      <c r="K415" s="24"/>
      <c r="L415" s="25">
        <v>900</v>
      </c>
      <c r="M415" s="25">
        <f t="shared" si="78"/>
        <v>963</v>
      </c>
      <c r="N415" s="45">
        <f t="shared" si="79"/>
        <v>0.07000000000000006</v>
      </c>
      <c r="O415" s="46">
        <f>M415-'[2]Прейскурант НОВЫЙ'!F415</f>
        <v>0.18002846178160326</v>
      </c>
    </row>
    <row r="416" spans="1:15" ht="12.75">
      <c r="A416" s="48" t="s">
        <v>399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48">
        <f aca="true" t="shared" si="80" ref="K416:K459">ROUND(H416*1.1,0)</f>
        <v>0</v>
      </c>
      <c r="L416" s="48"/>
      <c r="M416" s="48"/>
      <c r="N416" s="45"/>
      <c r="O416" s="46">
        <f>M416-'[2]Прейскурант НОВЫЙ'!F416</f>
        <v>0</v>
      </c>
    </row>
    <row r="417" spans="1:15" ht="12.75">
      <c r="A417" s="22">
        <v>1</v>
      </c>
      <c r="B417" s="23" t="s">
        <v>400</v>
      </c>
      <c r="C417" s="49" t="s">
        <v>401</v>
      </c>
      <c r="D417" s="50"/>
      <c r="E417" s="51"/>
      <c r="F417" s="19">
        <v>179.13643119580678</v>
      </c>
      <c r="G417" s="24">
        <v>212.30521751244862</v>
      </c>
      <c r="H417" s="24">
        <f>'[1]Рабочая табличка'!F356</f>
        <v>149.28035932983897</v>
      </c>
      <c r="I417" s="25">
        <f aca="true" t="shared" si="81" ref="I417:I437">ROUND(F417*1.1,0)</f>
        <v>197</v>
      </c>
      <c r="J417" s="26">
        <f aca="true" t="shared" si="82" ref="J417:J437">G417/F417</f>
        <v>1.1851593564481944</v>
      </c>
      <c r="K417" s="24">
        <f t="shared" si="80"/>
        <v>164</v>
      </c>
      <c r="L417" s="25">
        <f aca="true" t="shared" si="83" ref="L417:L437">ROUND(I417*1.12,0)</f>
        <v>221</v>
      </c>
      <c r="M417" s="25">
        <f t="shared" si="78"/>
        <v>236</v>
      </c>
      <c r="N417" s="45">
        <f t="shared" si="79"/>
        <v>0.0678733031674208</v>
      </c>
      <c r="O417" s="46">
        <f>M417-'[2]Прейскурант НОВЫЙ'!F417</f>
        <v>-0.41319312913094564</v>
      </c>
    </row>
    <row r="418" spans="1:15" ht="12.75">
      <c r="A418" s="22">
        <f aca="true" t="shared" si="84" ref="A418:A437">A417+1</f>
        <v>2</v>
      </c>
      <c r="B418" s="23" t="s">
        <v>402</v>
      </c>
      <c r="C418" s="49" t="s">
        <v>403</v>
      </c>
      <c r="D418" s="50"/>
      <c r="E418" s="51"/>
      <c r="F418" s="19">
        <v>181.36158768823918</v>
      </c>
      <c r="G418" s="24">
        <v>211.33985836388496</v>
      </c>
      <c r="H418" s="24">
        <f>'[1]Рабочая табличка'!F357</f>
        <v>146.25934490987032</v>
      </c>
      <c r="I418" s="25">
        <f t="shared" si="81"/>
        <v>199</v>
      </c>
      <c r="J418" s="26">
        <f t="shared" si="82"/>
        <v>1.1652955901950883</v>
      </c>
      <c r="K418" s="24">
        <f t="shared" si="80"/>
        <v>161</v>
      </c>
      <c r="L418" s="25">
        <f t="shared" si="83"/>
        <v>223</v>
      </c>
      <c r="M418" s="25">
        <f t="shared" si="78"/>
        <v>239</v>
      </c>
      <c r="N418" s="45">
        <f t="shared" si="79"/>
        <v>0.0717488789237668</v>
      </c>
      <c r="O418" s="46">
        <f>M418-'[2]Прейскурант НОВЫЙ'!F418</f>
        <v>0.36644213738946974</v>
      </c>
    </row>
    <row r="419" spans="1:15" ht="12.75">
      <c r="A419" s="22">
        <f t="shared" si="84"/>
        <v>3</v>
      </c>
      <c r="B419" s="23" t="s">
        <v>404</v>
      </c>
      <c r="C419" s="49" t="s">
        <v>405</v>
      </c>
      <c r="D419" s="50"/>
      <c r="E419" s="51"/>
      <c r="F419" s="19">
        <v>179.35020932560118</v>
      </c>
      <c r="G419" s="24">
        <v>210.83658289272392</v>
      </c>
      <c r="H419" s="24">
        <f>'[1]Рабочая табличка'!F358</f>
        <v>145.8131783134969</v>
      </c>
      <c r="I419" s="25">
        <f t="shared" si="81"/>
        <v>197</v>
      </c>
      <c r="J419" s="26">
        <f t="shared" si="82"/>
        <v>1.1755580530712446</v>
      </c>
      <c r="K419" s="24">
        <f t="shared" si="80"/>
        <v>160</v>
      </c>
      <c r="L419" s="25">
        <f t="shared" si="83"/>
        <v>221</v>
      </c>
      <c r="M419" s="25">
        <f t="shared" si="78"/>
        <v>236</v>
      </c>
      <c r="N419" s="45">
        <f t="shared" si="79"/>
        <v>0.0678733031674208</v>
      </c>
      <c r="O419" s="46">
        <f>M419-'[2]Прейскурант НОВЫЙ'!F419</f>
        <v>-0.058918188348400236</v>
      </c>
    </row>
    <row r="420" spans="1:15" ht="25.5" customHeight="1">
      <c r="A420" s="22">
        <f t="shared" si="84"/>
        <v>4</v>
      </c>
      <c r="B420" s="23" t="s">
        <v>406</v>
      </c>
      <c r="C420" s="49" t="s">
        <v>407</v>
      </c>
      <c r="D420" s="50"/>
      <c r="E420" s="51"/>
      <c r="F420" s="19">
        <v>90.33677716564551</v>
      </c>
      <c r="G420" s="24">
        <v>107.24152773613854</v>
      </c>
      <c r="H420" s="24">
        <f>'[1]Рабочая табличка'!F359</f>
        <v>77.21092065439788</v>
      </c>
      <c r="I420" s="25">
        <f t="shared" si="81"/>
        <v>99</v>
      </c>
      <c r="J420" s="26">
        <f t="shared" si="82"/>
        <v>1.1871303261073363</v>
      </c>
      <c r="K420" s="24">
        <f t="shared" si="80"/>
        <v>85</v>
      </c>
      <c r="L420" s="25">
        <f t="shared" si="83"/>
        <v>111</v>
      </c>
      <c r="M420" s="25">
        <f t="shared" si="78"/>
        <v>119</v>
      </c>
      <c r="N420" s="45">
        <f t="shared" si="79"/>
        <v>0.072072072072072</v>
      </c>
      <c r="O420" s="46">
        <f>M420-'[2]Прейскурант НОВЫЙ'!F420</f>
        <v>-0.29452246589511333</v>
      </c>
    </row>
    <row r="421" spans="1:15" ht="24" customHeight="1">
      <c r="A421" s="22">
        <f t="shared" si="84"/>
        <v>5</v>
      </c>
      <c r="B421" s="23" t="s">
        <v>408</v>
      </c>
      <c r="C421" s="49" t="s">
        <v>409</v>
      </c>
      <c r="D421" s="50"/>
      <c r="E421" s="51"/>
      <c r="F421" s="19">
        <v>181.16527551709623</v>
      </c>
      <c r="G421" s="24">
        <v>213.3356561521946</v>
      </c>
      <c r="H421" s="24">
        <f>'[1]Рабочая табличка'!F360</f>
        <v>150.97106293091352</v>
      </c>
      <c r="I421" s="25">
        <f t="shared" si="81"/>
        <v>199</v>
      </c>
      <c r="J421" s="26">
        <f t="shared" si="82"/>
        <v>1.1775747617377288</v>
      </c>
      <c r="K421" s="24">
        <f t="shared" si="80"/>
        <v>166</v>
      </c>
      <c r="L421" s="25">
        <f t="shared" si="83"/>
        <v>223</v>
      </c>
      <c r="M421" s="25">
        <f t="shared" si="78"/>
        <v>239</v>
      </c>
      <c r="N421" s="45">
        <f t="shared" si="79"/>
        <v>0.0717488789237668</v>
      </c>
      <c r="O421" s="46">
        <f>M421-'[2]Прейскурант НОВЫЙ'!F421</f>
        <v>-0.19970634980040813</v>
      </c>
    </row>
    <row r="422" spans="1:15" ht="12.75" customHeight="1">
      <c r="A422" s="22">
        <f t="shared" si="84"/>
        <v>6</v>
      </c>
      <c r="B422" s="23" t="s">
        <v>410</v>
      </c>
      <c r="C422" s="49" t="s">
        <v>411</v>
      </c>
      <c r="D422" s="50"/>
      <c r="E422" s="51"/>
      <c r="F422" s="19">
        <v>134.3523233968551</v>
      </c>
      <c r="G422" s="24">
        <v>159.22891313433644</v>
      </c>
      <c r="H422" s="24">
        <f>'[1]Рабочая табличка'!F361</f>
        <v>111.96026949737924</v>
      </c>
      <c r="I422" s="25">
        <f t="shared" si="81"/>
        <v>148</v>
      </c>
      <c r="J422" s="26">
        <f t="shared" si="82"/>
        <v>1.1851593564481941</v>
      </c>
      <c r="K422" s="24">
        <f t="shared" si="80"/>
        <v>123</v>
      </c>
      <c r="L422" s="25">
        <f t="shared" si="83"/>
        <v>166</v>
      </c>
      <c r="M422" s="25">
        <f t="shared" si="78"/>
        <v>178</v>
      </c>
      <c r="N422" s="45">
        <f t="shared" si="79"/>
        <v>0.07228915662650603</v>
      </c>
      <c r="O422" s="46">
        <f>M422-'[2]Прейскурант НОВЫЙ'!F422</f>
        <v>-0.21223527863881486</v>
      </c>
    </row>
    <row r="423" spans="1:15" ht="12.75">
      <c r="A423" s="22">
        <f t="shared" si="84"/>
        <v>7</v>
      </c>
      <c r="B423" s="23" t="s">
        <v>412</v>
      </c>
      <c r="C423" s="49" t="s">
        <v>413</v>
      </c>
      <c r="D423" s="50"/>
      <c r="E423" s="51"/>
      <c r="F423" s="19">
        <v>179.13643119580678</v>
      </c>
      <c r="G423" s="24">
        <v>212.30521751244862</v>
      </c>
      <c r="H423" s="24">
        <f>'[1]Рабочая табличка'!F362</f>
        <v>149.28035932983897</v>
      </c>
      <c r="I423" s="25">
        <f t="shared" si="81"/>
        <v>197</v>
      </c>
      <c r="J423" s="26">
        <f t="shared" si="82"/>
        <v>1.1851593564481944</v>
      </c>
      <c r="K423" s="24">
        <f t="shared" si="80"/>
        <v>164</v>
      </c>
      <c r="L423" s="25">
        <f t="shared" si="83"/>
        <v>221</v>
      </c>
      <c r="M423" s="25">
        <f t="shared" si="78"/>
        <v>236</v>
      </c>
      <c r="N423" s="45">
        <f t="shared" si="79"/>
        <v>0.0678733031674208</v>
      </c>
      <c r="O423" s="46">
        <f>M423-'[2]Прейскурант НОВЫЙ'!F423</f>
        <v>-0.21267303317745245</v>
      </c>
    </row>
    <row r="424" spans="1:15" ht="12.75">
      <c r="A424" s="22">
        <f t="shared" si="84"/>
        <v>8</v>
      </c>
      <c r="B424" s="23" t="s">
        <v>414</v>
      </c>
      <c r="C424" s="49" t="s">
        <v>415</v>
      </c>
      <c r="D424" s="50"/>
      <c r="E424" s="51"/>
      <c r="F424" s="19">
        <v>91.09946716565798</v>
      </c>
      <c r="G424" s="24">
        <v>105.40684820555855</v>
      </c>
      <c r="H424" s="24">
        <f>'[1]Рабочая табличка'!F363</f>
        <v>72.87957373252638</v>
      </c>
      <c r="I424" s="25">
        <f t="shared" si="81"/>
        <v>100</v>
      </c>
      <c r="J424" s="26">
        <f t="shared" si="82"/>
        <v>1.1570523021159234</v>
      </c>
      <c r="K424" s="24">
        <f t="shared" si="80"/>
        <v>80</v>
      </c>
      <c r="L424" s="25">
        <f t="shared" si="83"/>
        <v>112</v>
      </c>
      <c r="M424" s="25">
        <f t="shared" si="78"/>
        <v>120</v>
      </c>
      <c r="N424" s="45">
        <f t="shared" si="79"/>
        <v>0.0714285714285714</v>
      </c>
      <c r="O424" s="46">
        <f>M424-'[2]Прейскурант НОВЫЙ'!F424</f>
        <v>0.49062602536284317</v>
      </c>
    </row>
    <row r="425" spans="1:15" ht="12.75">
      <c r="A425" s="22">
        <f t="shared" si="84"/>
        <v>9</v>
      </c>
      <c r="B425" s="23" t="s">
        <v>416</v>
      </c>
      <c r="C425" s="49" t="s">
        <v>417</v>
      </c>
      <c r="D425" s="50"/>
      <c r="E425" s="51"/>
      <c r="F425" s="19">
        <v>179.1223704262917</v>
      </c>
      <c r="G425" s="24">
        <v>214.1997921005777</v>
      </c>
      <c r="H425" s="24">
        <f>'[1]Рабочая табличка'!F364</f>
        <v>153.75310766205297</v>
      </c>
      <c r="I425" s="25">
        <f t="shared" si="81"/>
        <v>197</v>
      </c>
      <c r="J425" s="26">
        <f t="shared" si="82"/>
        <v>1.1958293740240573</v>
      </c>
      <c r="K425" s="24">
        <f t="shared" si="80"/>
        <v>169</v>
      </c>
      <c r="L425" s="25">
        <f t="shared" si="83"/>
        <v>221</v>
      </c>
      <c r="M425" s="25">
        <f t="shared" si="78"/>
        <v>236</v>
      </c>
      <c r="N425" s="45">
        <f t="shared" si="79"/>
        <v>0.0678733031674208</v>
      </c>
      <c r="O425" s="46">
        <f>M425-'[2]Прейскурант НОВЫЙ'!F425</f>
        <v>0.35578381425744965</v>
      </c>
    </row>
    <row r="426" spans="1:15" ht="12.75">
      <c r="A426" s="22">
        <f t="shared" si="84"/>
        <v>10</v>
      </c>
      <c r="B426" s="23" t="s">
        <v>418</v>
      </c>
      <c r="C426" s="49" t="s">
        <v>419</v>
      </c>
      <c r="D426" s="50"/>
      <c r="E426" s="51"/>
      <c r="F426" s="19">
        <v>180.50416232004247</v>
      </c>
      <c r="G426" s="24">
        <v>218.89458641624333</v>
      </c>
      <c r="H426" s="24">
        <f>'[1]Рабочая табличка'!F365</f>
        <v>164.09469301822043</v>
      </c>
      <c r="I426" s="25">
        <f t="shared" si="81"/>
        <v>199</v>
      </c>
      <c r="J426" s="26">
        <f t="shared" si="82"/>
        <v>1.2126844256817348</v>
      </c>
      <c r="K426" s="24">
        <f t="shared" si="80"/>
        <v>181</v>
      </c>
      <c r="L426" s="25">
        <f t="shared" si="83"/>
        <v>223</v>
      </c>
      <c r="M426" s="25">
        <f t="shared" si="78"/>
        <v>239</v>
      </c>
      <c r="N426" s="45">
        <f t="shared" si="79"/>
        <v>0.0717488789237668</v>
      </c>
      <c r="O426" s="46">
        <f>M426-'[2]Прейскурант НОВЫЙ'!F426</f>
        <v>0.04195162714893286</v>
      </c>
    </row>
    <row r="427" spans="1:15" ht="12.75" customHeight="1">
      <c r="A427" s="22">
        <f t="shared" si="84"/>
        <v>11</v>
      </c>
      <c r="B427" s="23" t="s">
        <v>420</v>
      </c>
      <c r="C427" s="49" t="s">
        <v>421</v>
      </c>
      <c r="D427" s="50"/>
      <c r="E427" s="51"/>
      <c r="F427" s="19">
        <v>91.12009980411959</v>
      </c>
      <c r="G427" s="24">
        <v>105.97713902314248</v>
      </c>
      <c r="H427" s="24">
        <f>'[1]Рабочая табличка'!F366</f>
        <v>73.48395145493515</v>
      </c>
      <c r="I427" s="25">
        <f t="shared" si="81"/>
        <v>100</v>
      </c>
      <c r="J427" s="26">
        <f t="shared" si="82"/>
        <v>1.1630489787759342</v>
      </c>
      <c r="K427" s="24">
        <f t="shared" si="80"/>
        <v>81</v>
      </c>
      <c r="L427" s="25">
        <f t="shared" si="83"/>
        <v>112</v>
      </c>
      <c r="M427" s="25">
        <f t="shared" si="78"/>
        <v>120</v>
      </c>
      <c r="N427" s="45">
        <f t="shared" si="79"/>
        <v>0.0714285714285714</v>
      </c>
      <c r="O427" s="46">
        <f>M427-'[2]Прейскурант НОВЫЙ'!F427</f>
        <v>0.2943077025061598</v>
      </c>
    </row>
    <row r="428" spans="1:15" ht="12.75">
      <c r="A428" s="22">
        <f t="shared" si="84"/>
        <v>12</v>
      </c>
      <c r="B428" s="23" t="s">
        <v>422</v>
      </c>
      <c r="C428" s="49" t="s">
        <v>423</v>
      </c>
      <c r="D428" s="50"/>
      <c r="E428" s="51"/>
      <c r="F428" s="19">
        <v>90.93517114842585</v>
      </c>
      <c r="G428" s="24">
        <v>106.42320198861302</v>
      </c>
      <c r="H428" s="24">
        <f>'[1]Рабочая табличка'!F367</f>
        <v>74.5370255314966</v>
      </c>
      <c r="I428" s="25">
        <f t="shared" si="81"/>
        <v>100</v>
      </c>
      <c r="J428" s="26">
        <f t="shared" si="82"/>
        <v>1.170319477541944</v>
      </c>
      <c r="K428" s="24">
        <f t="shared" si="80"/>
        <v>82</v>
      </c>
      <c r="L428" s="25">
        <f t="shared" si="83"/>
        <v>112</v>
      </c>
      <c r="M428" s="25">
        <f t="shared" si="78"/>
        <v>120</v>
      </c>
      <c r="N428" s="45">
        <f t="shared" si="79"/>
        <v>0.0714285714285714</v>
      </c>
      <c r="O428" s="46">
        <f>M428-'[2]Прейскурант НОВЫЙ'!F428</f>
        <v>-0.147290613366323</v>
      </c>
    </row>
    <row r="429" spans="1:15" ht="12.75" customHeight="1">
      <c r="A429" s="22">
        <f t="shared" si="84"/>
        <v>13</v>
      </c>
      <c r="B429" s="23" t="s">
        <v>424</v>
      </c>
      <c r="C429" s="49" t="s">
        <v>425</v>
      </c>
      <c r="D429" s="50"/>
      <c r="E429" s="51"/>
      <c r="F429" s="19">
        <v>91.12009980411959</v>
      </c>
      <c r="G429" s="24">
        <v>105.97713902314248</v>
      </c>
      <c r="H429" s="24">
        <f>'[1]Рабочая табличка'!F368</f>
        <v>73.48395145493515</v>
      </c>
      <c r="I429" s="25">
        <f t="shared" si="81"/>
        <v>100</v>
      </c>
      <c r="J429" s="26">
        <f t="shared" si="82"/>
        <v>1.1630489787759342</v>
      </c>
      <c r="K429" s="24">
        <f t="shared" si="80"/>
        <v>81</v>
      </c>
      <c r="L429" s="25">
        <f t="shared" si="83"/>
        <v>112</v>
      </c>
      <c r="M429" s="25">
        <f t="shared" si="78"/>
        <v>120</v>
      </c>
      <c r="N429" s="45">
        <f t="shared" si="79"/>
        <v>0.0714285714285714</v>
      </c>
      <c r="O429" s="46">
        <f>M429-'[2]Прейскурант НОВЫЙ'!F429</f>
        <v>0.2943077025061598</v>
      </c>
    </row>
    <row r="430" spans="1:15" ht="24.75" customHeight="1">
      <c r="A430" s="22">
        <f t="shared" si="84"/>
        <v>14</v>
      </c>
      <c r="B430" s="23" t="s">
        <v>426</v>
      </c>
      <c r="C430" s="49" t="s">
        <v>427</v>
      </c>
      <c r="D430" s="50"/>
      <c r="E430" s="51"/>
      <c r="F430" s="19">
        <v>91.12009980411959</v>
      </c>
      <c r="G430" s="24">
        <v>105.97713902314248</v>
      </c>
      <c r="H430" s="24">
        <f>'[1]Рабочая табличка'!F369</f>
        <v>73.48395145493515</v>
      </c>
      <c r="I430" s="25">
        <f t="shared" si="81"/>
        <v>100</v>
      </c>
      <c r="J430" s="26">
        <f t="shared" si="82"/>
        <v>1.1630489787759342</v>
      </c>
      <c r="K430" s="24">
        <f t="shared" si="80"/>
        <v>81</v>
      </c>
      <c r="L430" s="25">
        <f t="shared" si="83"/>
        <v>112</v>
      </c>
      <c r="M430" s="25">
        <f t="shared" si="78"/>
        <v>120</v>
      </c>
      <c r="N430" s="45">
        <f t="shared" si="79"/>
        <v>0.0714285714285714</v>
      </c>
      <c r="O430" s="46">
        <f>M430-'[2]Прейскурант НОВЫЙ'!F430</f>
        <v>0.2943077025061598</v>
      </c>
    </row>
    <row r="431" spans="1:15" ht="12.75">
      <c r="A431" s="22">
        <f t="shared" si="84"/>
        <v>15</v>
      </c>
      <c r="B431" s="23" t="s">
        <v>428</v>
      </c>
      <c r="C431" s="49" t="s">
        <v>429</v>
      </c>
      <c r="D431" s="50"/>
      <c r="E431" s="51"/>
      <c r="F431" s="19">
        <v>90.20617253796695</v>
      </c>
      <c r="G431" s="24">
        <v>105.43313234006543</v>
      </c>
      <c r="H431" s="24">
        <f>'[1]Рабочая табличка'!F370</f>
        <v>73.93948568685815</v>
      </c>
      <c r="I431" s="25">
        <f t="shared" si="81"/>
        <v>99</v>
      </c>
      <c r="J431" s="26">
        <f t="shared" si="82"/>
        <v>1.1688017501872123</v>
      </c>
      <c r="K431" s="24">
        <f t="shared" si="80"/>
        <v>81</v>
      </c>
      <c r="L431" s="25">
        <f t="shared" si="83"/>
        <v>111</v>
      </c>
      <c r="M431" s="25">
        <f t="shared" si="78"/>
        <v>119</v>
      </c>
      <c r="N431" s="45">
        <f t="shared" si="79"/>
        <v>0.072072072072072</v>
      </c>
      <c r="O431" s="46">
        <f>M431-'[2]Прейскурант НОВЫЙ'!F431</f>
        <v>0.40281807572773687</v>
      </c>
    </row>
    <row r="432" spans="1:15" ht="28.5" customHeight="1">
      <c r="A432" s="22">
        <f t="shared" si="84"/>
        <v>16</v>
      </c>
      <c r="B432" s="23" t="s">
        <v>430</v>
      </c>
      <c r="C432" s="49" t="s">
        <v>431</v>
      </c>
      <c r="D432" s="50"/>
      <c r="E432" s="51"/>
      <c r="F432" s="19">
        <v>178.96861731862967</v>
      </c>
      <c r="G432" s="24">
        <v>214.1997921005777</v>
      </c>
      <c r="H432" s="24">
        <f>'[1]Рабочая табличка'!F371</f>
        <v>153.75310766205297</v>
      </c>
      <c r="I432" s="25">
        <f t="shared" si="81"/>
        <v>197</v>
      </c>
      <c r="J432" s="26">
        <f t="shared" si="82"/>
        <v>1.1968567188471018</v>
      </c>
      <c r="K432" s="24">
        <f t="shared" si="80"/>
        <v>169</v>
      </c>
      <c r="L432" s="25">
        <f t="shared" si="83"/>
        <v>221</v>
      </c>
      <c r="M432" s="25">
        <f t="shared" si="78"/>
        <v>236</v>
      </c>
      <c r="N432" s="45">
        <f t="shared" si="79"/>
        <v>0.0678733031674208</v>
      </c>
      <c r="O432" s="46">
        <f>M432-'[2]Прейскурант НОВЫЙ'!F432</f>
        <v>-0.2505049066321021</v>
      </c>
    </row>
    <row r="433" spans="1:15" ht="12.75">
      <c r="A433" s="22">
        <f t="shared" si="84"/>
        <v>17</v>
      </c>
      <c r="B433" s="23" t="s">
        <v>432</v>
      </c>
      <c r="C433" s="49" t="s">
        <v>433</v>
      </c>
      <c r="D433" s="50"/>
      <c r="E433" s="51"/>
      <c r="F433" s="19">
        <v>272.91728400254766</v>
      </c>
      <c r="G433" s="24">
        <v>316.7025777046274</v>
      </c>
      <c r="H433" s="24">
        <f>'[1]Рабочая табличка'!F372</f>
        <v>219.0347383648055</v>
      </c>
      <c r="I433" s="25">
        <f t="shared" si="81"/>
        <v>300</v>
      </c>
      <c r="J433" s="26">
        <f t="shared" si="82"/>
        <v>1.1604343010451146</v>
      </c>
      <c r="K433" s="24">
        <f t="shared" si="80"/>
        <v>241</v>
      </c>
      <c r="L433" s="25">
        <f t="shared" si="83"/>
        <v>336</v>
      </c>
      <c r="M433" s="25">
        <f t="shared" si="78"/>
        <v>360</v>
      </c>
      <c r="N433" s="45">
        <f t="shared" si="79"/>
        <v>0.0714285714285714</v>
      </c>
      <c r="O433" s="46">
        <f>M433-'[2]Прейскурант НОВЫЙ'!F433</f>
        <v>0.2713516404664915</v>
      </c>
    </row>
    <row r="434" spans="1:15" ht="12.75" customHeight="1">
      <c r="A434" s="22">
        <f t="shared" si="84"/>
        <v>18</v>
      </c>
      <c r="B434" s="23" t="s">
        <v>434</v>
      </c>
      <c r="C434" s="49" t="s">
        <v>435</v>
      </c>
      <c r="D434" s="50"/>
      <c r="E434" s="51"/>
      <c r="F434" s="19">
        <v>90.94838294125604</v>
      </c>
      <c r="G434" s="24">
        <v>106.82344911115872</v>
      </c>
      <c r="H434" s="24">
        <f>'[1]Рабочая табличка'!F373</f>
        <v>80.48529463827968</v>
      </c>
      <c r="I434" s="25">
        <f t="shared" si="81"/>
        <v>100</v>
      </c>
      <c r="J434" s="26">
        <f t="shared" si="82"/>
        <v>1.174550285079356</v>
      </c>
      <c r="K434" s="24">
        <f t="shared" si="80"/>
        <v>89</v>
      </c>
      <c r="L434" s="25">
        <f t="shared" si="83"/>
        <v>112</v>
      </c>
      <c r="M434" s="25">
        <f t="shared" si="78"/>
        <v>120</v>
      </c>
      <c r="N434" s="45">
        <f t="shared" si="79"/>
        <v>0.0714285714285714</v>
      </c>
      <c r="O434" s="46">
        <f>M434-'[2]Прейскурант НОВЫЙ'!F434</f>
        <v>0.46943919662783173</v>
      </c>
    </row>
    <row r="435" spans="1:15" ht="12.75">
      <c r="A435" s="22">
        <f t="shared" si="84"/>
        <v>19</v>
      </c>
      <c r="B435" s="23" t="s">
        <v>436</v>
      </c>
      <c r="C435" s="49" t="s">
        <v>437</v>
      </c>
      <c r="D435" s="50"/>
      <c r="E435" s="51"/>
      <c r="F435" s="19">
        <v>179.23330900405173</v>
      </c>
      <c r="G435" s="24">
        <v>217.67130643142855</v>
      </c>
      <c r="H435" s="24">
        <f>'[1]Рабочая табличка'!F374</f>
        <v>164.43422844408417</v>
      </c>
      <c r="I435" s="25">
        <f t="shared" si="81"/>
        <v>197</v>
      </c>
      <c r="J435" s="26">
        <f t="shared" si="82"/>
        <v>1.214457890896317</v>
      </c>
      <c r="K435" s="24">
        <f t="shared" si="80"/>
        <v>181</v>
      </c>
      <c r="L435" s="25">
        <f t="shared" si="83"/>
        <v>221</v>
      </c>
      <c r="M435" s="25">
        <f t="shared" si="78"/>
        <v>236</v>
      </c>
      <c r="N435" s="45">
        <f t="shared" si="79"/>
        <v>0.0678733031674208</v>
      </c>
      <c r="O435" s="46">
        <f>M435-'[2]Прейскурант НОВЫЙ'!F435</f>
        <v>0.43587260571800357</v>
      </c>
    </row>
    <row r="436" spans="1:15" ht="12.75" customHeight="1">
      <c r="A436" s="22">
        <f t="shared" si="84"/>
        <v>20</v>
      </c>
      <c r="B436" s="23" t="s">
        <v>438</v>
      </c>
      <c r="C436" s="49" t="s">
        <v>439</v>
      </c>
      <c r="D436" s="50"/>
      <c r="E436" s="51"/>
      <c r="F436" s="19">
        <v>180.50416232004247</v>
      </c>
      <c r="G436" s="24">
        <v>218.89458641624333</v>
      </c>
      <c r="H436" s="24">
        <f>'[1]Рабочая табличка'!F375</f>
        <v>164.09469301822043</v>
      </c>
      <c r="I436" s="25">
        <f t="shared" si="81"/>
        <v>199</v>
      </c>
      <c r="J436" s="26">
        <f t="shared" si="82"/>
        <v>1.2126844256817348</v>
      </c>
      <c r="K436" s="24">
        <f t="shared" si="80"/>
        <v>181</v>
      </c>
      <c r="L436" s="25">
        <f t="shared" si="83"/>
        <v>223</v>
      </c>
      <c r="M436" s="25">
        <f t="shared" si="78"/>
        <v>239</v>
      </c>
      <c r="N436" s="45">
        <f t="shared" si="79"/>
        <v>0.0717488789237668</v>
      </c>
      <c r="O436" s="46">
        <f>M436-'[2]Прейскурант НОВЫЙ'!F436</f>
        <v>0.04195162714893286</v>
      </c>
    </row>
    <row r="437" spans="1:15" ht="25.5" customHeight="1">
      <c r="A437" s="22">
        <f t="shared" si="84"/>
        <v>21</v>
      </c>
      <c r="B437" s="23" t="s">
        <v>440</v>
      </c>
      <c r="C437" s="49" t="s">
        <v>441</v>
      </c>
      <c r="D437" s="50"/>
      <c r="E437" s="51"/>
      <c r="F437" s="19">
        <v>270.28886714217</v>
      </c>
      <c r="G437" s="24">
        <v>316.7025777046274</v>
      </c>
      <c r="H437" s="24">
        <f>'[1]Рабочая табличка'!F376</f>
        <v>219.0347383648055</v>
      </c>
      <c r="I437" s="25">
        <f t="shared" si="81"/>
        <v>297</v>
      </c>
      <c r="J437" s="26">
        <f t="shared" si="82"/>
        <v>1.171718913372944</v>
      </c>
      <c r="K437" s="24">
        <f t="shared" si="80"/>
        <v>241</v>
      </c>
      <c r="L437" s="25">
        <f t="shared" si="83"/>
        <v>333</v>
      </c>
      <c r="M437" s="25">
        <f t="shared" si="78"/>
        <v>356</v>
      </c>
      <c r="N437" s="45">
        <f t="shared" si="79"/>
        <v>0.06906906906906918</v>
      </c>
      <c r="O437" s="46">
        <f>M437-'[2]Прейскурант НОВЫЙ'!F437</f>
        <v>0.43855575097364863</v>
      </c>
    </row>
    <row r="438" spans="1:15" ht="12.75">
      <c r="A438" s="48" t="s">
        <v>568</v>
      </c>
      <c r="B438" s="48"/>
      <c r="C438" s="48"/>
      <c r="D438" s="48"/>
      <c r="E438" s="48"/>
      <c r="F438" s="48"/>
      <c r="G438" s="48"/>
      <c r="H438" s="48"/>
      <c r="I438" s="48"/>
      <c r="J438" s="48"/>
      <c r="K438" s="48">
        <f t="shared" si="80"/>
        <v>0</v>
      </c>
      <c r="L438" s="48"/>
      <c r="M438" s="48"/>
      <c r="N438" s="45"/>
      <c r="O438" s="46">
        <f>M438-'[2]Прейскурант НОВЫЙ'!F438</f>
        <v>0</v>
      </c>
    </row>
    <row r="439" spans="1:15" ht="12.75" customHeight="1">
      <c r="A439" s="22">
        <v>1</v>
      </c>
      <c r="B439" s="23" t="s">
        <v>442</v>
      </c>
      <c r="C439" s="49" t="s">
        <v>443</v>
      </c>
      <c r="D439" s="50"/>
      <c r="E439" s="51"/>
      <c r="F439" s="19">
        <v>280.0501834073244</v>
      </c>
      <c r="G439" s="24">
        <v>266.62617208840527</v>
      </c>
      <c r="H439" s="24">
        <f>'[1]Рабочая табличка'!F377</f>
        <v>230.30442714418126</v>
      </c>
      <c r="I439" s="25">
        <f aca="true" t="shared" si="85" ref="I439:I459">ROUND(F439*1.1,0)</f>
        <v>308</v>
      </c>
      <c r="J439" s="26">
        <f aca="true" t="shared" si="86" ref="J439:J459">G439/F439</f>
        <v>0.9520656935282404</v>
      </c>
      <c r="K439" s="24">
        <f t="shared" si="80"/>
        <v>253</v>
      </c>
      <c r="L439" s="25">
        <f aca="true" t="shared" si="87" ref="L439:L458">ROUND(I439*1.12,0)</f>
        <v>345</v>
      </c>
      <c r="M439" s="25">
        <f t="shared" si="78"/>
        <v>369</v>
      </c>
      <c r="N439" s="45">
        <f t="shared" si="79"/>
        <v>0.06956521739130439</v>
      </c>
      <c r="O439" s="46">
        <f>M439-'[2]Прейскурант НОВЫЙ'!F439</f>
        <v>0.3001742622402048</v>
      </c>
    </row>
    <row r="440" spans="1:15" ht="24" customHeight="1">
      <c r="A440" s="22">
        <f aca="true" t="shared" si="88" ref="A440:A462">A439+1</f>
        <v>2</v>
      </c>
      <c r="B440" s="23" t="s">
        <v>444</v>
      </c>
      <c r="C440" s="49" t="s">
        <v>445</v>
      </c>
      <c r="D440" s="50"/>
      <c r="E440" s="51"/>
      <c r="F440" s="19">
        <v>157.99383152278682</v>
      </c>
      <c r="G440" s="24">
        <v>166.02535553902064</v>
      </c>
      <c r="H440" s="24">
        <f>'[1]Рабочая табличка'!F378</f>
        <v>129.5031405924482</v>
      </c>
      <c r="I440" s="25">
        <f t="shared" si="85"/>
        <v>174</v>
      </c>
      <c r="J440" s="26">
        <f t="shared" si="86"/>
        <v>1.0508344151086397</v>
      </c>
      <c r="K440" s="24">
        <f t="shared" si="80"/>
        <v>142</v>
      </c>
      <c r="L440" s="25">
        <f t="shared" si="87"/>
        <v>195</v>
      </c>
      <c r="M440" s="25">
        <f t="shared" si="78"/>
        <v>209</v>
      </c>
      <c r="N440" s="45">
        <f t="shared" si="79"/>
        <v>0.07179487179487176</v>
      </c>
      <c r="O440" s="46">
        <f>M440-'[2]Прейскурант НОВЫЙ'!F440</f>
        <v>-0.06902265732929891</v>
      </c>
    </row>
    <row r="441" spans="1:15" ht="12.75" customHeight="1">
      <c r="A441" s="22">
        <f t="shared" si="88"/>
        <v>3</v>
      </c>
      <c r="B441" s="23" t="s">
        <v>446</v>
      </c>
      <c r="C441" s="49" t="s">
        <v>447</v>
      </c>
      <c r="D441" s="50"/>
      <c r="E441" s="51"/>
      <c r="F441" s="19">
        <v>118.00973686486843</v>
      </c>
      <c r="G441" s="24">
        <v>124.51901665426549</v>
      </c>
      <c r="H441" s="24">
        <f>'[1]Рабочая табличка'!F379</f>
        <v>97.12735544433616</v>
      </c>
      <c r="I441" s="25">
        <f t="shared" si="85"/>
        <v>130</v>
      </c>
      <c r="J441" s="26">
        <f t="shared" si="86"/>
        <v>1.0551588365699922</v>
      </c>
      <c r="K441" s="24">
        <f t="shared" si="80"/>
        <v>107</v>
      </c>
      <c r="L441" s="25">
        <f t="shared" si="87"/>
        <v>146</v>
      </c>
      <c r="M441" s="25">
        <f t="shared" si="78"/>
        <v>156</v>
      </c>
      <c r="N441" s="45">
        <f t="shared" si="79"/>
        <v>0.06849315068493156</v>
      </c>
      <c r="O441" s="46">
        <f>M441-'[2]Прейскурант НОВЫЙ'!F441</f>
        <v>-0.10795386470940116</v>
      </c>
    </row>
    <row r="442" spans="1:15" ht="12.75" customHeight="1">
      <c r="A442" s="22">
        <f t="shared" si="88"/>
        <v>4</v>
      </c>
      <c r="B442" s="23" t="s">
        <v>448</v>
      </c>
      <c r="C442" s="49" t="s">
        <v>449</v>
      </c>
      <c r="D442" s="50"/>
      <c r="E442" s="51"/>
      <c r="F442" s="19">
        <v>118.00973686486843</v>
      </c>
      <c r="G442" s="24">
        <v>124.51901665426549</v>
      </c>
      <c r="H442" s="24">
        <f>'[1]Рабочая табличка'!F380</f>
        <v>97.12735544433616</v>
      </c>
      <c r="I442" s="25">
        <f t="shared" si="85"/>
        <v>130</v>
      </c>
      <c r="J442" s="26">
        <f t="shared" si="86"/>
        <v>1.0551588365699922</v>
      </c>
      <c r="K442" s="24">
        <f t="shared" si="80"/>
        <v>107</v>
      </c>
      <c r="L442" s="25">
        <f t="shared" si="87"/>
        <v>146</v>
      </c>
      <c r="M442" s="25">
        <f t="shared" si="78"/>
        <v>156</v>
      </c>
      <c r="N442" s="45">
        <f t="shared" si="79"/>
        <v>0.06849315068493156</v>
      </c>
      <c r="O442" s="46">
        <f>M442-'[2]Прейскурант НОВЫЙ'!F442</f>
        <v>-0.10795386470940116</v>
      </c>
    </row>
    <row r="443" spans="1:15" ht="12.75">
      <c r="A443" s="22">
        <f t="shared" si="88"/>
        <v>5</v>
      </c>
      <c r="B443" s="23" t="s">
        <v>450</v>
      </c>
      <c r="C443" s="49" t="s">
        <v>451</v>
      </c>
      <c r="D443" s="50"/>
      <c r="E443" s="51"/>
      <c r="F443" s="19">
        <v>395.1140819475595</v>
      </c>
      <c r="G443" s="24">
        <v>498.07606661706194</v>
      </c>
      <c r="H443" s="24">
        <f>'[1]Рабочая табличка'!F381</f>
        <v>388.50942177734464</v>
      </c>
      <c r="I443" s="25">
        <f t="shared" si="85"/>
        <v>435</v>
      </c>
      <c r="J443" s="26">
        <f t="shared" si="86"/>
        <v>1.2605879905924684</v>
      </c>
      <c r="K443" s="24">
        <f t="shared" si="80"/>
        <v>427</v>
      </c>
      <c r="L443" s="25">
        <f t="shared" si="87"/>
        <v>487</v>
      </c>
      <c r="M443" s="25">
        <f t="shared" si="78"/>
        <v>521</v>
      </c>
      <c r="N443" s="45">
        <f t="shared" si="79"/>
        <v>0.06981519507186862</v>
      </c>
      <c r="O443" s="46">
        <f>M443-'[2]Прейскурант НОВЫЙ'!F443</f>
        <v>-0.49132492703745356</v>
      </c>
    </row>
    <row r="444" spans="1:15" ht="12.75">
      <c r="A444" s="22">
        <f t="shared" si="88"/>
        <v>6</v>
      </c>
      <c r="B444" s="23" t="s">
        <v>452</v>
      </c>
      <c r="C444" s="49" t="s">
        <v>453</v>
      </c>
      <c r="D444" s="50"/>
      <c r="E444" s="51"/>
      <c r="F444" s="19">
        <v>254.2560875671761</v>
      </c>
      <c r="G444" s="24">
        <v>266.62617208840527</v>
      </c>
      <c r="H444" s="24">
        <f>'[1]Рабочая табличка'!F382</f>
        <v>230.30442714418126</v>
      </c>
      <c r="I444" s="25">
        <f t="shared" si="85"/>
        <v>280</v>
      </c>
      <c r="J444" s="26">
        <f t="shared" si="86"/>
        <v>1.0486520682340041</v>
      </c>
      <c r="K444" s="24">
        <f t="shared" si="80"/>
        <v>253</v>
      </c>
      <c r="L444" s="25">
        <f t="shared" si="87"/>
        <v>314</v>
      </c>
      <c r="M444" s="25">
        <f t="shared" si="78"/>
        <v>336</v>
      </c>
      <c r="N444" s="45">
        <f t="shared" si="79"/>
        <v>0.07006369426751591</v>
      </c>
      <c r="O444" s="46">
        <f>M444-'[2]Прейскурант НОВЫЙ'!F444</f>
        <v>0.10603016419759115</v>
      </c>
    </row>
    <row r="445" spans="1:15" ht="12.75">
      <c r="A445" s="22">
        <f t="shared" si="88"/>
        <v>7</v>
      </c>
      <c r="B445" s="23" t="s">
        <v>454</v>
      </c>
      <c r="C445" s="49" t="s">
        <v>455</v>
      </c>
      <c r="D445" s="50"/>
      <c r="E445" s="51"/>
      <c r="F445" s="19">
        <v>254.2560875671761</v>
      </c>
      <c r="G445" s="24">
        <v>266.62617208840527</v>
      </c>
      <c r="H445" s="24">
        <f>'[1]Рабочая табличка'!F383</f>
        <v>230.30442714418126</v>
      </c>
      <c r="I445" s="25">
        <f t="shared" si="85"/>
        <v>280</v>
      </c>
      <c r="J445" s="26">
        <f t="shared" si="86"/>
        <v>1.0486520682340041</v>
      </c>
      <c r="K445" s="24">
        <f t="shared" si="80"/>
        <v>253</v>
      </c>
      <c r="L445" s="25">
        <f t="shared" si="87"/>
        <v>314</v>
      </c>
      <c r="M445" s="25">
        <f t="shared" si="78"/>
        <v>336</v>
      </c>
      <c r="N445" s="45">
        <f t="shared" si="79"/>
        <v>0.07006369426751591</v>
      </c>
      <c r="O445" s="46">
        <f>M445-'[2]Прейскурант НОВЫЙ'!F445</f>
        <v>0.10603016419759115</v>
      </c>
    </row>
    <row r="446" spans="1:15" ht="12.75">
      <c r="A446" s="22">
        <f t="shared" si="88"/>
        <v>8</v>
      </c>
      <c r="B446" s="23" t="s">
        <v>456</v>
      </c>
      <c r="C446" s="49" t="s">
        <v>457</v>
      </c>
      <c r="D446" s="50"/>
      <c r="E446" s="51"/>
      <c r="F446" s="19">
        <v>254.2560875671761</v>
      </c>
      <c r="G446" s="24">
        <v>266.62617208840527</v>
      </c>
      <c r="H446" s="24">
        <f>'[1]Рабочая табличка'!F384</f>
        <v>230.30442714418126</v>
      </c>
      <c r="I446" s="25">
        <f t="shared" si="85"/>
        <v>280</v>
      </c>
      <c r="J446" s="26">
        <f t="shared" si="86"/>
        <v>1.0486520682340041</v>
      </c>
      <c r="K446" s="24">
        <f t="shared" si="80"/>
        <v>253</v>
      </c>
      <c r="L446" s="25">
        <f t="shared" si="87"/>
        <v>314</v>
      </c>
      <c r="M446" s="25">
        <f t="shared" si="78"/>
        <v>336</v>
      </c>
      <c r="N446" s="45">
        <f t="shared" si="79"/>
        <v>0.07006369426751591</v>
      </c>
      <c r="O446" s="46">
        <f>M446-'[2]Прейскурант НОВЫЙ'!F446</f>
        <v>0.10603016419759115</v>
      </c>
    </row>
    <row r="447" spans="1:15" ht="12.75">
      <c r="A447" s="22">
        <f t="shared" si="88"/>
        <v>9</v>
      </c>
      <c r="B447" s="23" t="s">
        <v>458</v>
      </c>
      <c r="C447" s="49" t="s">
        <v>459</v>
      </c>
      <c r="D447" s="50"/>
      <c r="E447" s="51"/>
      <c r="F447" s="19">
        <v>287.1409011812769</v>
      </c>
      <c r="G447" s="24">
        <v>308.1681772036696</v>
      </c>
      <c r="H447" s="24">
        <f>'[1]Рабочая табличка'!F385</f>
        <v>262.7089672289816</v>
      </c>
      <c r="I447" s="25">
        <f t="shared" si="85"/>
        <v>316</v>
      </c>
      <c r="J447" s="26">
        <f t="shared" si="86"/>
        <v>1.0732298183083218</v>
      </c>
      <c r="K447" s="24">
        <f t="shared" si="80"/>
        <v>289</v>
      </c>
      <c r="L447" s="25">
        <f t="shared" si="87"/>
        <v>354</v>
      </c>
      <c r="M447" s="25">
        <f t="shared" si="78"/>
        <v>379</v>
      </c>
      <c r="N447" s="45">
        <f t="shared" si="79"/>
        <v>0.07062146892655363</v>
      </c>
      <c r="O447" s="46">
        <f>M447-'[2]Прейскурант НОВЫЙ'!F447</f>
        <v>-0.41196513142250524</v>
      </c>
    </row>
    <row r="448" spans="1:15" ht="12.75" customHeight="1">
      <c r="A448" s="22">
        <f t="shared" si="88"/>
        <v>10</v>
      </c>
      <c r="B448" s="23" t="s">
        <v>460</v>
      </c>
      <c r="C448" s="49" t="s">
        <v>461</v>
      </c>
      <c r="D448" s="50"/>
      <c r="E448" s="51"/>
      <c r="F448" s="19">
        <v>254.2560875671761</v>
      </c>
      <c r="G448" s="24">
        <v>266.62617208840527</v>
      </c>
      <c r="H448" s="24">
        <f>'[1]Рабочая табличка'!F386</f>
        <v>230.30442714418126</v>
      </c>
      <c r="I448" s="25">
        <f t="shared" si="85"/>
        <v>280</v>
      </c>
      <c r="J448" s="26">
        <f t="shared" si="86"/>
        <v>1.0486520682340041</v>
      </c>
      <c r="K448" s="24">
        <f t="shared" si="80"/>
        <v>253</v>
      </c>
      <c r="L448" s="25">
        <f t="shared" si="87"/>
        <v>314</v>
      </c>
      <c r="M448" s="25">
        <f t="shared" si="78"/>
        <v>336</v>
      </c>
      <c r="N448" s="45">
        <f t="shared" si="79"/>
        <v>0.07006369426751591</v>
      </c>
      <c r="O448" s="46">
        <f>M448-'[2]Прейскурант НОВЫЙ'!F448</f>
        <v>0.10603016419759115</v>
      </c>
    </row>
    <row r="449" spans="1:15" ht="12.75" customHeight="1">
      <c r="A449" s="22">
        <f t="shared" si="88"/>
        <v>11</v>
      </c>
      <c r="B449" s="23" t="s">
        <v>462</v>
      </c>
      <c r="C449" s="49" t="s">
        <v>463</v>
      </c>
      <c r="D449" s="50"/>
      <c r="E449" s="51"/>
      <c r="F449" s="19">
        <v>184.25586825311353</v>
      </c>
      <c r="G449" s="24">
        <v>150.58022874949393</v>
      </c>
      <c r="H449" s="24">
        <f>'[1]Рабочая табличка'!F387</f>
        <v>151.0294002074701</v>
      </c>
      <c r="I449" s="25">
        <f t="shared" si="85"/>
        <v>203</v>
      </c>
      <c r="J449" s="26">
        <f t="shared" si="86"/>
        <v>0.8172343718390604</v>
      </c>
      <c r="K449" s="24">
        <f t="shared" si="80"/>
        <v>166</v>
      </c>
      <c r="L449" s="25">
        <f t="shared" si="87"/>
        <v>227</v>
      </c>
      <c r="M449" s="25">
        <f t="shared" si="78"/>
        <v>243</v>
      </c>
      <c r="N449" s="45">
        <f t="shared" si="79"/>
        <v>0.07048458149779746</v>
      </c>
      <c r="O449" s="46">
        <f>M449-'[2]Прейскурант НОВЫЙ'!F449</f>
        <v>0.47844405211708363</v>
      </c>
    </row>
    <row r="450" spans="1:15" ht="12.75" customHeight="1">
      <c r="A450" s="22">
        <f t="shared" si="88"/>
        <v>12</v>
      </c>
      <c r="B450" s="23" t="s">
        <v>464</v>
      </c>
      <c r="C450" s="49" t="s">
        <v>465</v>
      </c>
      <c r="D450" s="50"/>
      <c r="E450" s="51"/>
      <c r="F450" s="19">
        <v>254.2560875671761</v>
      </c>
      <c r="G450" s="24">
        <v>266.62617208840527</v>
      </c>
      <c r="H450" s="24">
        <f>'[1]Рабочая табличка'!F388</f>
        <v>230.30442714418126</v>
      </c>
      <c r="I450" s="25">
        <f t="shared" si="85"/>
        <v>280</v>
      </c>
      <c r="J450" s="26">
        <f t="shared" si="86"/>
        <v>1.0486520682340041</v>
      </c>
      <c r="K450" s="24">
        <f t="shared" si="80"/>
        <v>253</v>
      </c>
      <c r="L450" s="25">
        <f t="shared" si="87"/>
        <v>314</v>
      </c>
      <c r="M450" s="25">
        <f t="shared" si="78"/>
        <v>336</v>
      </c>
      <c r="N450" s="45">
        <f t="shared" si="79"/>
        <v>0.07006369426751591</v>
      </c>
      <c r="O450" s="46">
        <f>M450-'[2]Прейскурант НОВЫЙ'!F450</f>
        <v>-0.22071494264656621</v>
      </c>
    </row>
    <row r="451" spans="1:15" ht="12.75" customHeight="1">
      <c r="A451" s="22">
        <f t="shared" si="88"/>
        <v>13</v>
      </c>
      <c r="B451" s="23" t="s">
        <v>466</v>
      </c>
      <c r="C451" s="49" t="s">
        <v>467</v>
      </c>
      <c r="D451" s="50"/>
      <c r="E451" s="51"/>
      <c r="F451" s="19">
        <v>254.2560875671761</v>
      </c>
      <c r="G451" s="24">
        <v>266.62617208840527</v>
      </c>
      <c r="H451" s="24">
        <f>'[1]Рабочая табличка'!F389</f>
        <v>230.30442714418126</v>
      </c>
      <c r="I451" s="25">
        <f t="shared" si="85"/>
        <v>280</v>
      </c>
      <c r="J451" s="26">
        <f t="shared" si="86"/>
        <v>1.0486520682340041</v>
      </c>
      <c r="K451" s="24">
        <f t="shared" si="80"/>
        <v>253</v>
      </c>
      <c r="L451" s="25">
        <f t="shared" si="87"/>
        <v>314</v>
      </c>
      <c r="M451" s="25">
        <f t="shared" si="78"/>
        <v>336</v>
      </c>
      <c r="N451" s="45">
        <f t="shared" si="79"/>
        <v>0.07006369426751591</v>
      </c>
      <c r="O451" s="46">
        <f>M451-'[2]Прейскурант НОВЫЙ'!F451</f>
        <v>0.10603016419759115</v>
      </c>
    </row>
    <row r="452" spans="1:15" ht="12.75" customHeight="1">
      <c r="A452" s="22">
        <f t="shared" si="88"/>
        <v>14</v>
      </c>
      <c r="B452" s="23" t="s">
        <v>468</v>
      </c>
      <c r="C452" s="49" t="s">
        <v>469</v>
      </c>
      <c r="D452" s="50"/>
      <c r="E452" s="51"/>
      <c r="F452" s="19">
        <v>254.2560875671761</v>
      </c>
      <c r="G452" s="24">
        <v>266.62617208840527</v>
      </c>
      <c r="H452" s="24">
        <f>'[1]Рабочая табличка'!F390</f>
        <v>230.30442714418126</v>
      </c>
      <c r="I452" s="25">
        <f t="shared" si="85"/>
        <v>280</v>
      </c>
      <c r="J452" s="26">
        <f t="shared" si="86"/>
        <v>1.0486520682340041</v>
      </c>
      <c r="K452" s="24">
        <f t="shared" si="80"/>
        <v>253</v>
      </c>
      <c r="L452" s="25">
        <f t="shared" si="87"/>
        <v>314</v>
      </c>
      <c r="M452" s="25">
        <f t="shared" si="78"/>
        <v>336</v>
      </c>
      <c r="N452" s="45">
        <f t="shared" si="79"/>
        <v>0.07006369426751591</v>
      </c>
      <c r="O452" s="46">
        <f>M452-'[2]Прейскурант НОВЫЙ'!F452</f>
        <v>0.10603016419759115</v>
      </c>
    </row>
    <row r="453" spans="1:15" ht="27" customHeight="1">
      <c r="A453" s="22">
        <f t="shared" si="88"/>
        <v>15</v>
      </c>
      <c r="B453" s="23" t="s">
        <v>470</v>
      </c>
      <c r="C453" s="49" t="s">
        <v>471</v>
      </c>
      <c r="D453" s="50"/>
      <c r="E453" s="51"/>
      <c r="F453" s="19">
        <v>254.2560875671761</v>
      </c>
      <c r="G453" s="24">
        <v>266.62617208840527</v>
      </c>
      <c r="H453" s="24">
        <f>'[1]Рабочая табличка'!F391</f>
        <v>230.30442714418126</v>
      </c>
      <c r="I453" s="25">
        <f t="shared" si="85"/>
        <v>280</v>
      </c>
      <c r="J453" s="26">
        <f t="shared" si="86"/>
        <v>1.0486520682340041</v>
      </c>
      <c r="K453" s="24">
        <f t="shared" si="80"/>
        <v>253</v>
      </c>
      <c r="L453" s="25">
        <f t="shared" si="87"/>
        <v>314</v>
      </c>
      <c r="M453" s="25">
        <f t="shared" si="78"/>
        <v>336</v>
      </c>
      <c r="N453" s="45">
        <f t="shared" si="79"/>
        <v>0.07006369426751591</v>
      </c>
      <c r="O453" s="46">
        <f>M453-'[2]Прейскурант НОВЫЙ'!F453</f>
        <v>0.10603016419759115</v>
      </c>
    </row>
    <row r="454" spans="1:15" ht="12.75" customHeight="1">
      <c r="A454" s="22">
        <f t="shared" si="88"/>
        <v>16</v>
      </c>
      <c r="B454" s="23" t="s">
        <v>472</v>
      </c>
      <c r="C454" s="49" t="s">
        <v>473</v>
      </c>
      <c r="D454" s="50"/>
      <c r="E454" s="51"/>
      <c r="F454" s="19">
        <v>254.2560875671761</v>
      </c>
      <c r="G454" s="24">
        <v>266.62617208840527</v>
      </c>
      <c r="H454" s="24">
        <f>'[1]Рабочая табличка'!F392</f>
        <v>230.30442714418126</v>
      </c>
      <c r="I454" s="25">
        <f t="shared" si="85"/>
        <v>280</v>
      </c>
      <c r="J454" s="26">
        <f t="shared" si="86"/>
        <v>1.0486520682340041</v>
      </c>
      <c r="K454" s="24">
        <f t="shared" si="80"/>
        <v>253</v>
      </c>
      <c r="L454" s="25">
        <f t="shared" si="87"/>
        <v>314</v>
      </c>
      <c r="M454" s="25">
        <f t="shared" si="78"/>
        <v>336</v>
      </c>
      <c r="N454" s="45">
        <f t="shared" si="79"/>
        <v>0.07006369426751591</v>
      </c>
      <c r="O454" s="46">
        <f>M454-'[2]Прейскурант НОВЫЙ'!F454</f>
        <v>0.10603016419759115</v>
      </c>
    </row>
    <row r="455" spans="1:15" ht="12.75">
      <c r="A455" s="22">
        <f t="shared" si="88"/>
        <v>17</v>
      </c>
      <c r="B455" s="23" t="s">
        <v>474</v>
      </c>
      <c r="C455" s="49" t="s">
        <v>475</v>
      </c>
      <c r="D455" s="50"/>
      <c r="E455" s="51"/>
      <c r="F455" s="19">
        <v>254.2560875671761</v>
      </c>
      <c r="G455" s="24">
        <v>266.62617208840527</v>
      </c>
      <c r="H455" s="24">
        <f>'[1]Рабочая табличка'!F393</f>
        <v>230.30442714418126</v>
      </c>
      <c r="I455" s="25">
        <f t="shared" si="85"/>
        <v>280</v>
      </c>
      <c r="J455" s="26">
        <f t="shared" si="86"/>
        <v>1.0486520682340041</v>
      </c>
      <c r="K455" s="24">
        <f t="shared" si="80"/>
        <v>253</v>
      </c>
      <c r="L455" s="25">
        <f t="shared" si="87"/>
        <v>314</v>
      </c>
      <c r="M455" s="25">
        <f t="shared" si="78"/>
        <v>336</v>
      </c>
      <c r="N455" s="45">
        <f t="shared" si="79"/>
        <v>0.07006369426751591</v>
      </c>
      <c r="O455" s="46">
        <f>M455-'[2]Прейскурант НОВЫЙ'!F455</f>
        <v>0.10603016419759115</v>
      </c>
    </row>
    <row r="456" spans="1:15" ht="12.75" customHeight="1">
      <c r="A456" s="22">
        <f t="shared" si="88"/>
        <v>18</v>
      </c>
      <c r="B456" s="23" t="s">
        <v>476</v>
      </c>
      <c r="C456" s="49" t="s">
        <v>477</v>
      </c>
      <c r="D456" s="50"/>
      <c r="E456" s="51"/>
      <c r="F456" s="19">
        <v>254.2560875671761</v>
      </c>
      <c r="G456" s="24">
        <v>266.62617208840527</v>
      </c>
      <c r="H456" s="24">
        <f>'[1]Рабочая табличка'!F394</f>
        <v>230.30442714418126</v>
      </c>
      <c r="I456" s="25">
        <f t="shared" si="85"/>
        <v>280</v>
      </c>
      <c r="J456" s="26">
        <f t="shared" si="86"/>
        <v>1.0486520682340041</v>
      </c>
      <c r="K456" s="24">
        <f t="shared" si="80"/>
        <v>253</v>
      </c>
      <c r="L456" s="25">
        <f t="shared" si="87"/>
        <v>314</v>
      </c>
      <c r="M456" s="25">
        <f t="shared" si="78"/>
        <v>336</v>
      </c>
      <c r="N456" s="45">
        <f t="shared" si="79"/>
        <v>0.07006369426751591</v>
      </c>
      <c r="O456" s="46">
        <f>M456-'[2]Прейскурант НОВЫЙ'!F456</f>
        <v>0.10603016419759115</v>
      </c>
    </row>
    <row r="457" spans="1:15" ht="12.75" customHeight="1">
      <c r="A457" s="22">
        <f t="shared" si="88"/>
        <v>19</v>
      </c>
      <c r="B457" s="23" t="s">
        <v>478</v>
      </c>
      <c r="C457" s="49" t="s">
        <v>479</v>
      </c>
      <c r="D457" s="50"/>
      <c r="E457" s="51"/>
      <c r="F457" s="19">
        <v>254.2560875671761</v>
      </c>
      <c r="G457" s="24">
        <v>266.62617208840527</v>
      </c>
      <c r="H457" s="24">
        <f>'[1]Рабочая табличка'!F395</f>
        <v>230.30442714418126</v>
      </c>
      <c r="I457" s="25">
        <f t="shared" si="85"/>
        <v>280</v>
      </c>
      <c r="J457" s="26">
        <f t="shared" si="86"/>
        <v>1.0486520682340041</v>
      </c>
      <c r="K457" s="24">
        <f t="shared" si="80"/>
        <v>253</v>
      </c>
      <c r="L457" s="25">
        <f t="shared" si="87"/>
        <v>314</v>
      </c>
      <c r="M457" s="25">
        <f t="shared" si="78"/>
        <v>336</v>
      </c>
      <c r="N457" s="45">
        <f t="shared" si="79"/>
        <v>0.07006369426751591</v>
      </c>
      <c r="O457" s="46">
        <f>M457-'[2]Прейскурант НОВЫЙ'!F457</f>
        <v>0.10603016419759115</v>
      </c>
    </row>
    <row r="458" spans="1:15" ht="12.75">
      <c r="A458" s="22">
        <f t="shared" si="88"/>
        <v>20</v>
      </c>
      <c r="B458" s="23" t="s">
        <v>480</v>
      </c>
      <c r="C458" s="49" t="s">
        <v>481</v>
      </c>
      <c r="D458" s="50"/>
      <c r="E458" s="51"/>
      <c r="F458" s="19">
        <v>254.2560875671761</v>
      </c>
      <c r="G458" s="24">
        <v>266.62617208840527</v>
      </c>
      <c r="H458" s="24">
        <f>'[1]Рабочая табличка'!F396</f>
        <v>230.30442714418126</v>
      </c>
      <c r="I458" s="25">
        <f t="shared" si="85"/>
        <v>280</v>
      </c>
      <c r="J458" s="26">
        <f t="shared" si="86"/>
        <v>1.0486520682340041</v>
      </c>
      <c r="K458" s="24">
        <f t="shared" si="80"/>
        <v>253</v>
      </c>
      <c r="L458" s="25">
        <f t="shared" si="87"/>
        <v>314</v>
      </c>
      <c r="M458" s="25">
        <f t="shared" si="78"/>
        <v>336</v>
      </c>
      <c r="N458" s="45">
        <f t="shared" si="79"/>
        <v>0.07006369426751591</v>
      </c>
      <c r="O458" s="46">
        <f>M458-'[2]Прейскурант НОВЫЙ'!F458</f>
        <v>0.10603016419759115</v>
      </c>
    </row>
    <row r="459" spans="1:15" ht="12.75" customHeight="1">
      <c r="A459" s="22">
        <f t="shared" si="88"/>
        <v>21</v>
      </c>
      <c r="B459" s="23" t="s">
        <v>482</v>
      </c>
      <c r="C459" s="49" t="s">
        <v>483</v>
      </c>
      <c r="D459" s="50"/>
      <c r="E459" s="51"/>
      <c r="F459" s="19">
        <v>254.2560875671761</v>
      </c>
      <c r="G459" s="24">
        <v>266.62617208840527</v>
      </c>
      <c r="H459" s="24">
        <f>'[1]Рабочая табличка'!F397</f>
        <v>230.30442714418126</v>
      </c>
      <c r="I459" s="25">
        <f t="shared" si="85"/>
        <v>280</v>
      </c>
      <c r="J459" s="26">
        <f t="shared" si="86"/>
        <v>1.0486520682340041</v>
      </c>
      <c r="K459" s="24">
        <f t="shared" si="80"/>
        <v>253</v>
      </c>
      <c r="L459" s="25">
        <v>280</v>
      </c>
      <c r="M459" s="25">
        <f t="shared" si="78"/>
        <v>300</v>
      </c>
      <c r="N459" s="45">
        <f t="shared" si="79"/>
        <v>0.0714285714285714</v>
      </c>
      <c r="O459" s="46">
        <f>M459-'[2]Прейскурант НОВЫЙ'!F459</f>
        <v>-0.4209676540369287</v>
      </c>
    </row>
    <row r="460" spans="1:15" ht="12.75" customHeight="1">
      <c r="A460" s="22">
        <f t="shared" si="88"/>
        <v>22</v>
      </c>
      <c r="B460" s="31" t="s">
        <v>484</v>
      </c>
      <c r="C460" s="74" t="s">
        <v>486</v>
      </c>
      <c r="D460" s="75"/>
      <c r="E460" s="75"/>
      <c r="F460" s="19"/>
      <c r="G460" s="24"/>
      <c r="H460" s="24"/>
      <c r="I460" s="25"/>
      <c r="J460" s="26"/>
      <c r="K460" s="24"/>
      <c r="L460" s="25">
        <v>350</v>
      </c>
      <c r="M460" s="25">
        <f t="shared" si="78"/>
        <v>375</v>
      </c>
      <c r="N460" s="45">
        <f t="shared" si="79"/>
        <v>0.0714285714285714</v>
      </c>
      <c r="O460" s="46">
        <f>M460-'[2]Прейскурант НОВЫЙ'!F460</f>
        <v>-0.4301277639464729</v>
      </c>
    </row>
    <row r="461" spans="1:15" ht="12.75" customHeight="1">
      <c r="A461" s="22">
        <f t="shared" si="88"/>
        <v>23</v>
      </c>
      <c r="B461" s="31" t="s">
        <v>487</v>
      </c>
      <c r="C461" s="75" t="s">
        <v>488</v>
      </c>
      <c r="D461" s="75"/>
      <c r="E461" s="75"/>
      <c r="F461" s="19"/>
      <c r="G461" s="24"/>
      <c r="H461" s="24"/>
      <c r="I461" s="25"/>
      <c r="J461" s="26"/>
      <c r="K461" s="24"/>
      <c r="L461" s="25">
        <v>400</v>
      </c>
      <c r="M461" s="25">
        <f t="shared" si="78"/>
        <v>428</v>
      </c>
      <c r="N461" s="45">
        <f t="shared" si="79"/>
        <v>0.07000000000000006</v>
      </c>
      <c r="O461" s="46">
        <f>M461-'[2]Прейскурант НОВЫЙ'!F461</f>
        <v>-0.4474961585880237</v>
      </c>
    </row>
    <row r="462" spans="1:15" ht="12.75">
      <c r="A462" s="22">
        <f t="shared" si="88"/>
        <v>24</v>
      </c>
      <c r="B462" s="31" t="s">
        <v>489</v>
      </c>
      <c r="C462" s="49" t="s">
        <v>490</v>
      </c>
      <c r="D462" s="50"/>
      <c r="E462" s="51"/>
      <c r="F462" s="19"/>
      <c r="G462" s="24"/>
      <c r="H462" s="24"/>
      <c r="I462" s="25"/>
      <c r="J462" s="26"/>
      <c r="K462" s="24"/>
      <c r="L462" s="25">
        <v>660</v>
      </c>
      <c r="M462" s="25">
        <f t="shared" si="78"/>
        <v>706</v>
      </c>
      <c r="N462" s="45">
        <f t="shared" si="79"/>
        <v>0.06969696969696959</v>
      </c>
      <c r="O462" s="46">
        <f>M462-'[2]Прейскурант НОВЫЙ'!F462</f>
        <v>-0.12601736544331743</v>
      </c>
    </row>
    <row r="463" spans="1:15" ht="12.75">
      <c r="A463" s="48" t="s">
        <v>491</v>
      </c>
      <c r="B463" s="48"/>
      <c r="C463" s="48"/>
      <c r="D463" s="48"/>
      <c r="E463" s="48"/>
      <c r="F463" s="48"/>
      <c r="G463" s="48"/>
      <c r="H463" s="48"/>
      <c r="I463" s="48"/>
      <c r="J463" s="48"/>
      <c r="K463" s="48">
        <f aca="true" t="shared" si="89" ref="K463:K498">ROUND(H463*1.1,0)</f>
        <v>0</v>
      </c>
      <c r="L463" s="48"/>
      <c r="M463" s="48"/>
      <c r="N463" s="45"/>
      <c r="O463" s="46">
        <f>M463-'[2]Прейскурант НОВЫЙ'!F463</f>
        <v>0</v>
      </c>
    </row>
    <row r="464" spans="1:15" ht="12.75">
      <c r="A464" s="22">
        <v>1</v>
      </c>
      <c r="B464" s="23" t="s">
        <v>492</v>
      </c>
      <c r="C464" s="49" t="s">
        <v>493</v>
      </c>
      <c r="D464" s="50"/>
      <c r="E464" s="51"/>
      <c r="F464" s="19">
        <v>4852</v>
      </c>
      <c r="G464" s="24">
        <v>4961.227836558891</v>
      </c>
      <c r="H464" s="24">
        <v>3882</v>
      </c>
      <c r="I464" s="25">
        <f>ROUND(F464*1.1,0)</f>
        <v>5337</v>
      </c>
      <c r="J464" s="26">
        <f>G464/F464</f>
        <v>1.0225119201481638</v>
      </c>
      <c r="K464" s="24">
        <f t="shared" si="89"/>
        <v>4270</v>
      </c>
      <c r="L464" s="25">
        <f>ROUND(I464*1.12,0)</f>
        <v>5977</v>
      </c>
      <c r="M464" s="25">
        <f aca="true" t="shared" si="90" ref="M464:M498">ROUND(L464*1.07,0)</f>
        <v>6395</v>
      </c>
      <c r="N464" s="45">
        <f aca="true" t="shared" si="91" ref="N464:N499">M464/L464-1</f>
        <v>0.06993474987451909</v>
      </c>
      <c r="O464" s="46">
        <f>M464-'[2]Прейскурант НОВЫЙ'!F464</f>
        <v>-0.08769548382588255</v>
      </c>
    </row>
    <row r="465" spans="1:15" ht="29.25" customHeight="1">
      <c r="A465" s="22">
        <v>2</v>
      </c>
      <c r="B465" s="23" t="s">
        <v>494</v>
      </c>
      <c r="C465" s="49" t="s">
        <v>495</v>
      </c>
      <c r="D465" s="50"/>
      <c r="E465" s="51"/>
      <c r="F465" s="19">
        <v>970</v>
      </c>
      <c r="G465" s="24">
        <v>1050.0052511115036</v>
      </c>
      <c r="H465" s="24">
        <v>843</v>
      </c>
      <c r="I465" s="25">
        <f>ROUND(F465*1.1,0)</f>
        <v>1067</v>
      </c>
      <c r="J465" s="26">
        <f>G465/F465</f>
        <v>1.0824796403211379</v>
      </c>
      <c r="K465" s="24">
        <f t="shared" si="89"/>
        <v>927</v>
      </c>
      <c r="L465" s="25">
        <f>ROUND(I465*1.12,0)</f>
        <v>1195</v>
      </c>
      <c r="M465" s="25">
        <f t="shared" si="90"/>
        <v>1279</v>
      </c>
      <c r="N465" s="45">
        <f t="shared" si="91"/>
        <v>0.07029288702928871</v>
      </c>
      <c r="O465" s="46">
        <f>M465-'[2]Прейскурант НОВЫЙ'!F465</f>
        <v>0.06340715476562764</v>
      </c>
    </row>
    <row r="466" spans="1:15" ht="12.75">
      <c r="A466" s="48" t="s">
        <v>496</v>
      </c>
      <c r="B466" s="48"/>
      <c r="C466" s="48"/>
      <c r="D466" s="48"/>
      <c r="E466" s="48"/>
      <c r="F466" s="48"/>
      <c r="G466" s="48"/>
      <c r="H466" s="48"/>
      <c r="I466" s="48"/>
      <c r="J466" s="48"/>
      <c r="K466" s="48">
        <f t="shared" si="89"/>
        <v>0</v>
      </c>
      <c r="L466" s="48"/>
      <c r="M466" s="48"/>
      <c r="N466" s="45"/>
      <c r="O466" s="46">
        <f>M466-'[2]Прейскурант НОВЫЙ'!F466</f>
        <v>0</v>
      </c>
    </row>
    <row r="467" spans="1:15" ht="12.75" customHeight="1">
      <c r="A467" s="22">
        <v>1</v>
      </c>
      <c r="B467" s="23" t="s">
        <v>497</v>
      </c>
      <c r="C467" s="49" t="s">
        <v>498</v>
      </c>
      <c r="D467" s="50"/>
      <c r="E467" s="51"/>
      <c r="F467" s="19">
        <v>85.001595317518</v>
      </c>
      <c r="G467" s="24">
        <v>89.55060051305759</v>
      </c>
      <c r="H467" s="24">
        <f>'[1]Рабочая табличка'!F399</f>
        <v>62.044960085779564</v>
      </c>
      <c r="I467" s="25">
        <f aca="true" t="shared" si="92" ref="I467:I477">ROUND(F467*1.1,0)</f>
        <v>94</v>
      </c>
      <c r="J467" s="26">
        <f aca="true" t="shared" si="93" ref="J467:J477">G467/F467</f>
        <v>1.053516703757701</v>
      </c>
      <c r="K467" s="24">
        <f t="shared" si="89"/>
        <v>68</v>
      </c>
      <c r="L467" s="25">
        <f aca="true" t="shared" si="94" ref="L467:L477">ROUND(I467*1.12,0)</f>
        <v>105</v>
      </c>
      <c r="M467" s="25">
        <f t="shared" si="90"/>
        <v>112</v>
      </c>
      <c r="N467" s="45">
        <f t="shared" si="91"/>
        <v>0.06666666666666665</v>
      </c>
      <c r="O467" s="46">
        <f>M467-'[2]Прейскурант НОВЫЙ'!F467</f>
        <v>0.20510378683655972</v>
      </c>
    </row>
    <row r="468" spans="1:15" ht="39" customHeight="1">
      <c r="A468" s="22">
        <f>A467+1</f>
        <v>2</v>
      </c>
      <c r="B468" s="23" t="s">
        <v>559</v>
      </c>
      <c r="C468" s="49" t="s">
        <v>560</v>
      </c>
      <c r="D468" s="50"/>
      <c r="E468" s="51"/>
      <c r="F468" s="19"/>
      <c r="G468" s="24"/>
      <c r="H468" s="24"/>
      <c r="I468" s="25"/>
      <c r="J468" s="26"/>
      <c r="K468" s="24"/>
      <c r="L468" s="25"/>
      <c r="M468" s="25">
        <f>'[4]Плата за оказание услуги'!$C$187</f>
        <v>2805.9705749120276</v>
      </c>
      <c r="N468" s="45"/>
      <c r="O468" s="46">
        <f>M468-'[2]Прейскурант НОВЫЙ'!F468</f>
        <v>0</v>
      </c>
    </row>
    <row r="469" spans="1:15" ht="39" customHeight="1">
      <c r="A469" s="22">
        <f aca="true" t="shared" si="95" ref="A469:A477">A468+1</f>
        <v>3</v>
      </c>
      <c r="B469" s="23" t="s">
        <v>499</v>
      </c>
      <c r="C469" s="49" t="s">
        <v>500</v>
      </c>
      <c r="D469" s="50"/>
      <c r="E469" s="51"/>
      <c r="F469" s="19"/>
      <c r="G469" s="24"/>
      <c r="H469" s="24"/>
      <c r="I469" s="25"/>
      <c r="J469" s="26"/>
      <c r="K469" s="24"/>
      <c r="L469" s="25"/>
      <c r="M469" s="25">
        <f>'[4]Плата за оказание услуги'!$C$148</f>
        <v>2014.1711018964272</v>
      </c>
      <c r="N469" s="45"/>
      <c r="O469" s="46">
        <f>M469-'[2]Прейскурант НОВЫЙ'!F469</f>
        <v>0</v>
      </c>
    </row>
    <row r="470" spans="1:15" ht="25.5" customHeight="1">
      <c r="A470" s="22">
        <f t="shared" si="95"/>
        <v>4</v>
      </c>
      <c r="B470" s="23" t="s">
        <v>562</v>
      </c>
      <c r="C470" s="49" t="s">
        <v>561</v>
      </c>
      <c r="D470" s="50"/>
      <c r="E470" s="51"/>
      <c r="F470" s="19"/>
      <c r="G470" s="24"/>
      <c r="H470" s="24"/>
      <c r="I470" s="25"/>
      <c r="J470" s="26"/>
      <c r="K470" s="24"/>
      <c r="L470" s="25"/>
      <c r="M470" s="25">
        <f>'[4]Плата за оказание услуги'!$C$224</f>
        <v>1067.1755956546308</v>
      </c>
      <c r="N470" s="45"/>
      <c r="O470" s="46">
        <f>M470-'[2]Прейскурант НОВЫЙ'!F470</f>
        <v>0</v>
      </c>
    </row>
    <row r="471" spans="1:15" ht="12.75">
      <c r="A471" s="22">
        <f t="shared" si="95"/>
        <v>5</v>
      </c>
      <c r="B471" s="23" t="s">
        <v>501</v>
      </c>
      <c r="C471" s="49" t="s">
        <v>502</v>
      </c>
      <c r="D471" s="50"/>
      <c r="E471" s="51"/>
      <c r="F471" s="19">
        <v>36.7661526346391</v>
      </c>
      <c r="G471" s="24">
        <v>42.581009750714635</v>
      </c>
      <c r="H471" s="24">
        <f>'[1]Рабочая табличка'!F404</f>
        <v>29.41292210771128</v>
      </c>
      <c r="I471" s="25">
        <f t="shared" si="92"/>
        <v>40</v>
      </c>
      <c r="J471" s="26">
        <f t="shared" si="93"/>
        <v>1.1581578897814042</v>
      </c>
      <c r="K471" s="24">
        <f t="shared" si="89"/>
        <v>32</v>
      </c>
      <c r="L471" s="25">
        <f t="shared" si="94"/>
        <v>45</v>
      </c>
      <c r="M471" s="25">
        <f t="shared" si="90"/>
        <v>48</v>
      </c>
      <c r="N471" s="45">
        <f t="shared" si="91"/>
        <v>0.06666666666666665</v>
      </c>
      <c r="O471" s="46">
        <f>M471-'[2]Прейскурант НОВЫЙ'!F471</f>
        <v>0.2775527956891608</v>
      </c>
    </row>
    <row r="472" spans="1:15" ht="12.75">
      <c r="A472" s="22">
        <f t="shared" si="95"/>
        <v>6</v>
      </c>
      <c r="B472" s="23" t="s">
        <v>503</v>
      </c>
      <c r="C472" s="49" t="s">
        <v>504</v>
      </c>
      <c r="D472" s="50"/>
      <c r="E472" s="51"/>
      <c r="F472" s="19">
        <v>40.85128070515456</v>
      </c>
      <c r="G472" s="24">
        <v>52.437004026208406</v>
      </c>
      <c r="H472" s="24">
        <f>'[1]Рабочая табличка'!F405</f>
        <v>32.681024564123646</v>
      </c>
      <c r="I472" s="25">
        <f t="shared" si="92"/>
        <v>45</v>
      </c>
      <c r="J472" s="26">
        <f t="shared" si="93"/>
        <v>1.2836073464789068</v>
      </c>
      <c r="K472" s="24">
        <f t="shared" si="89"/>
        <v>36</v>
      </c>
      <c r="L472" s="25">
        <f t="shared" si="94"/>
        <v>50</v>
      </c>
      <c r="M472" s="25">
        <f t="shared" si="90"/>
        <v>54</v>
      </c>
      <c r="N472" s="45">
        <f t="shared" si="91"/>
        <v>0.08000000000000007</v>
      </c>
      <c r="O472" s="46">
        <f>M472-'[2]Прейскурант НОВЫЙ'!F472</f>
        <v>0.3814517881339512</v>
      </c>
    </row>
    <row r="473" spans="1:15" ht="12.75">
      <c r="A473" s="22">
        <f t="shared" si="95"/>
        <v>7</v>
      </c>
      <c r="B473" s="23" t="s">
        <v>505</v>
      </c>
      <c r="C473" s="49" t="s">
        <v>506</v>
      </c>
      <c r="D473" s="50"/>
      <c r="E473" s="51"/>
      <c r="F473" s="19">
        <v>239.87811399988863</v>
      </c>
      <c r="G473" s="24">
        <v>271.6592558719995</v>
      </c>
      <c r="H473" s="24">
        <f>'[1]Рабочая табличка'!F406</f>
        <v>191.9024911999109</v>
      </c>
      <c r="I473" s="25">
        <f t="shared" si="92"/>
        <v>264</v>
      </c>
      <c r="J473" s="26">
        <f t="shared" si="93"/>
        <v>1.1324887099626173</v>
      </c>
      <c r="K473" s="24">
        <f t="shared" si="89"/>
        <v>211</v>
      </c>
      <c r="L473" s="25">
        <f t="shared" si="94"/>
        <v>296</v>
      </c>
      <c r="M473" s="25">
        <f t="shared" si="90"/>
        <v>317</v>
      </c>
      <c r="N473" s="45">
        <f t="shared" si="91"/>
        <v>0.07094594594594605</v>
      </c>
      <c r="O473" s="46">
        <f>M473-'[2]Прейскурант НОВЫЙ'!F473</f>
        <v>0.2903479750556244</v>
      </c>
    </row>
    <row r="474" spans="1:15" ht="12.75">
      <c r="A474" s="22">
        <f t="shared" si="95"/>
        <v>8</v>
      </c>
      <c r="B474" s="23" t="s">
        <v>507</v>
      </c>
      <c r="C474" s="49" t="s">
        <v>508</v>
      </c>
      <c r="D474" s="50"/>
      <c r="E474" s="51"/>
      <c r="F474" s="19">
        <v>131.94303747468672</v>
      </c>
      <c r="G474" s="24">
        <v>167.49387744091013</v>
      </c>
      <c r="H474" s="24">
        <f>'[1]Рабочая табличка'!F407</f>
        <v>119.94821588607883</v>
      </c>
      <c r="I474" s="25">
        <f t="shared" si="92"/>
        <v>145</v>
      </c>
      <c r="J474" s="26">
        <f t="shared" si="93"/>
        <v>1.2694408181488457</v>
      </c>
      <c r="K474" s="24">
        <f t="shared" si="89"/>
        <v>132</v>
      </c>
      <c r="L474" s="25">
        <f t="shared" si="94"/>
        <v>162</v>
      </c>
      <c r="M474" s="25">
        <f t="shared" si="90"/>
        <v>173</v>
      </c>
      <c r="N474" s="45">
        <f t="shared" si="91"/>
        <v>0.06790123456790131</v>
      </c>
      <c r="O474" s="46">
        <f>M474-'[2]Прейскурант НОВЫЙ'!F474</f>
        <v>-0.06961095390983019</v>
      </c>
    </row>
    <row r="475" spans="1:15" ht="12.75">
      <c r="A475" s="22">
        <f t="shared" si="95"/>
        <v>9</v>
      </c>
      <c r="B475" s="23" t="s">
        <v>509</v>
      </c>
      <c r="C475" s="49" t="s">
        <v>510</v>
      </c>
      <c r="D475" s="50"/>
      <c r="E475" s="51"/>
      <c r="F475" s="19">
        <v>40.00157406648734</v>
      </c>
      <c r="G475" s="24">
        <v>47.3122330563496</v>
      </c>
      <c r="H475" s="24">
        <f>'[1]Рабочая табличка'!F408</f>
        <v>32.681024564123646</v>
      </c>
      <c r="I475" s="25">
        <f t="shared" si="92"/>
        <v>44</v>
      </c>
      <c r="J475" s="26">
        <f t="shared" si="93"/>
        <v>1.1827592828649962</v>
      </c>
      <c r="K475" s="24">
        <f t="shared" si="89"/>
        <v>36</v>
      </c>
      <c r="L475" s="25">
        <f t="shared" si="94"/>
        <v>49</v>
      </c>
      <c r="M475" s="25">
        <f t="shared" si="90"/>
        <v>52</v>
      </c>
      <c r="N475" s="45">
        <f t="shared" si="91"/>
        <v>0.061224489795918435</v>
      </c>
      <c r="O475" s="46">
        <f>M475-'[2]Прейскурант НОВЫЙ'!F475</f>
        <v>0.23540449548949738</v>
      </c>
    </row>
    <row r="476" spans="1:15" ht="12.75" customHeight="1">
      <c r="A476" s="22">
        <f t="shared" si="95"/>
        <v>10</v>
      </c>
      <c r="B476" s="23" t="s">
        <v>511</v>
      </c>
      <c r="C476" s="49" t="s">
        <v>512</v>
      </c>
      <c r="D476" s="50"/>
      <c r="E476" s="51"/>
      <c r="F476" s="19">
        <v>169</v>
      </c>
      <c r="G476" s="24">
        <v>196.86667666076409</v>
      </c>
      <c r="H476" s="24">
        <f>'[1]Рабочая табличка'!$F$403</f>
        <v>136.60695544788112</v>
      </c>
      <c r="I476" s="25">
        <f t="shared" si="92"/>
        <v>186</v>
      </c>
      <c r="J476" s="26">
        <f t="shared" si="93"/>
        <v>1.1648915778743436</v>
      </c>
      <c r="K476" s="24">
        <f t="shared" si="89"/>
        <v>150</v>
      </c>
      <c r="L476" s="25">
        <f t="shared" si="94"/>
        <v>208</v>
      </c>
      <c r="M476" s="25">
        <f t="shared" si="90"/>
        <v>223</v>
      </c>
      <c r="N476" s="45">
        <f t="shared" si="91"/>
        <v>0.07211538461538458</v>
      </c>
      <c r="O476" s="46">
        <f>M476-'[2]Прейскурант НОВЫЙ'!F476</f>
        <v>0.026993595184109154</v>
      </c>
    </row>
    <row r="477" spans="1:15" ht="12.75" customHeight="1">
      <c r="A477" s="22">
        <f t="shared" si="95"/>
        <v>11</v>
      </c>
      <c r="B477" s="23" t="s">
        <v>513</v>
      </c>
      <c r="C477" s="49" t="s">
        <v>514</v>
      </c>
      <c r="D477" s="50"/>
      <c r="E477" s="51"/>
      <c r="F477" s="19">
        <v>90</v>
      </c>
      <c r="G477" s="24">
        <v>101.04449592931564</v>
      </c>
      <c r="H477" s="24">
        <f>'[1]Рабочая табличка'!$F$409</f>
        <v>73.11103521780652</v>
      </c>
      <c r="I477" s="25">
        <f t="shared" si="92"/>
        <v>99</v>
      </c>
      <c r="J477" s="26">
        <f t="shared" si="93"/>
        <v>1.1227166214368405</v>
      </c>
      <c r="K477" s="24">
        <f t="shared" si="89"/>
        <v>80</v>
      </c>
      <c r="L477" s="25">
        <f t="shared" si="94"/>
        <v>111</v>
      </c>
      <c r="M477" s="25">
        <f t="shared" si="90"/>
        <v>119</v>
      </c>
      <c r="N477" s="45">
        <f t="shared" si="91"/>
        <v>0.072072072072072</v>
      </c>
      <c r="O477" s="46">
        <f>M477-'[2]Прейскурант НОВЫЙ'!F477</f>
        <v>0.4161745839232225</v>
      </c>
    </row>
    <row r="478" spans="1:15" ht="12.75">
      <c r="A478" s="48" t="s">
        <v>515</v>
      </c>
      <c r="B478" s="48"/>
      <c r="C478" s="48"/>
      <c r="D478" s="48"/>
      <c r="E478" s="48"/>
      <c r="F478" s="48"/>
      <c r="G478" s="48"/>
      <c r="H478" s="48"/>
      <c r="I478" s="48"/>
      <c r="J478" s="48"/>
      <c r="K478" s="48">
        <f t="shared" si="89"/>
        <v>0</v>
      </c>
      <c r="L478" s="48"/>
      <c r="M478" s="48"/>
      <c r="N478" s="45"/>
      <c r="O478" s="46">
        <f>M478-'[2]Прейскурант НОВЫЙ'!F478</f>
        <v>0</v>
      </c>
    </row>
    <row r="479" spans="1:15" ht="39.75" customHeight="1">
      <c r="A479" s="22">
        <v>1</v>
      </c>
      <c r="B479" s="23" t="s">
        <v>516</v>
      </c>
      <c r="C479" s="49" t="s">
        <v>517</v>
      </c>
      <c r="D479" s="50"/>
      <c r="E479" s="51"/>
      <c r="F479" s="19">
        <v>1179.837986444451</v>
      </c>
      <c r="G479" s="24">
        <v>1655.7151127285692</v>
      </c>
      <c r="H479" s="24">
        <f>'[1]Рабочая табличка'!F410</f>
        <v>1107.8290952530056</v>
      </c>
      <c r="I479" s="25">
        <f aca="true" t="shared" si="96" ref="I479:I497">ROUND(F479*1.1,0)</f>
        <v>1298</v>
      </c>
      <c r="J479" s="26">
        <f aca="true" t="shared" si="97" ref="J479:J498">G479/F479</f>
        <v>1.4033410788189802</v>
      </c>
      <c r="K479" s="24">
        <f t="shared" si="89"/>
        <v>1219</v>
      </c>
      <c r="L479" s="25">
        <f aca="true" t="shared" si="98" ref="L479:L498">ROUND(I479*1.12,0)</f>
        <v>1454</v>
      </c>
      <c r="M479" s="25">
        <f t="shared" si="90"/>
        <v>1556</v>
      </c>
      <c r="N479" s="45">
        <f t="shared" si="91"/>
        <v>0.07015130674002745</v>
      </c>
      <c r="O479" s="46">
        <f>M479-'[2]Прейскурант НОВЫЙ'!F479</f>
        <v>-0.30895488413580097</v>
      </c>
    </row>
    <row r="480" spans="1:15" ht="25.5" customHeight="1">
      <c r="A480" s="22">
        <f aca="true" t="shared" si="99" ref="A480:A490">A479+1</f>
        <v>2</v>
      </c>
      <c r="B480" s="23" t="s">
        <v>518</v>
      </c>
      <c r="C480" s="49" t="s">
        <v>519</v>
      </c>
      <c r="D480" s="50"/>
      <c r="E480" s="51"/>
      <c r="F480" s="19">
        <v>1729.4294549026135</v>
      </c>
      <c r="G480" s="24">
        <v>2190.1347931457926</v>
      </c>
      <c r="H480" s="24">
        <f>'[1]Рабочая табличка'!F411</f>
        <v>1285.8211560614227</v>
      </c>
      <c r="I480" s="25">
        <f t="shared" si="96"/>
        <v>1902</v>
      </c>
      <c r="J480" s="26">
        <f t="shared" si="97"/>
        <v>1.2663915182762526</v>
      </c>
      <c r="K480" s="24">
        <f t="shared" si="89"/>
        <v>1414</v>
      </c>
      <c r="L480" s="25">
        <f t="shared" si="98"/>
        <v>2130</v>
      </c>
      <c r="M480" s="25">
        <f t="shared" si="90"/>
        <v>2279</v>
      </c>
      <c r="N480" s="45">
        <f t="shared" si="91"/>
        <v>0.06995305164319254</v>
      </c>
      <c r="O480" s="46">
        <f>M480-'[2]Прейскурант НОВЫЙ'!F480</f>
        <v>0.3156217413188642</v>
      </c>
    </row>
    <row r="481" spans="1:15" ht="12.75" customHeight="1">
      <c r="A481" s="22">
        <f t="shared" si="99"/>
        <v>3</v>
      </c>
      <c r="B481" s="23" t="s">
        <v>520</v>
      </c>
      <c r="C481" s="49" t="s">
        <v>521</v>
      </c>
      <c r="D481" s="50"/>
      <c r="E481" s="51"/>
      <c r="F481" s="19">
        <v>27.63324120384782</v>
      </c>
      <c r="G481" s="24">
        <v>28.636163869735228</v>
      </c>
      <c r="H481" s="24">
        <f>'[1]Рабочая табличка'!F412</f>
        <v>20.469067558405794</v>
      </c>
      <c r="I481" s="25">
        <f t="shared" si="96"/>
        <v>30</v>
      </c>
      <c r="J481" s="26">
        <f t="shared" si="97"/>
        <v>1.0362940654876112</v>
      </c>
      <c r="K481" s="24">
        <f t="shared" si="89"/>
        <v>23</v>
      </c>
      <c r="L481" s="25">
        <f t="shared" si="98"/>
        <v>34</v>
      </c>
      <c r="M481" s="25">
        <f t="shared" si="90"/>
        <v>36</v>
      </c>
      <c r="N481" s="45">
        <f t="shared" si="91"/>
        <v>0.05882352941176472</v>
      </c>
      <c r="O481" s="46">
        <f>M481-'[2]Прейскурант НОВЫЙ'!F481</f>
        <v>0.31769146918058766</v>
      </c>
    </row>
    <row r="482" spans="1:15" ht="12.75">
      <c r="A482" s="22">
        <f t="shared" si="99"/>
        <v>4</v>
      </c>
      <c r="B482" s="23" t="s">
        <v>522</v>
      </c>
      <c r="C482" s="49" t="s">
        <v>523</v>
      </c>
      <c r="D482" s="50"/>
      <c r="E482" s="51"/>
      <c r="F482" s="19">
        <v>104.23217762272077</v>
      </c>
      <c r="G482" s="24">
        <v>230.8240675223625</v>
      </c>
      <c r="H482" s="24">
        <f>'[1]Рабочая табличка'!F413</f>
        <v>100.22324771415458</v>
      </c>
      <c r="I482" s="25">
        <f t="shared" si="96"/>
        <v>115</v>
      </c>
      <c r="J482" s="26">
        <f t="shared" si="97"/>
        <v>2.21451832617231</v>
      </c>
      <c r="K482" s="24">
        <f t="shared" si="89"/>
        <v>110</v>
      </c>
      <c r="L482" s="25">
        <f t="shared" si="98"/>
        <v>129</v>
      </c>
      <c r="M482" s="25">
        <f t="shared" si="90"/>
        <v>138</v>
      </c>
      <c r="N482" s="45">
        <f t="shared" si="91"/>
        <v>0.06976744186046502</v>
      </c>
      <c r="O482" s="46">
        <f>M482-'[2]Прейскурант НОВЫЙ'!F482</f>
        <v>0.36090925817757125</v>
      </c>
    </row>
    <row r="483" spans="1:15" ht="12.75" customHeight="1">
      <c r="A483" s="22">
        <f t="shared" si="99"/>
        <v>5</v>
      </c>
      <c r="B483" s="23" t="s">
        <v>524</v>
      </c>
      <c r="C483" s="49" t="s">
        <v>525</v>
      </c>
      <c r="D483" s="50"/>
      <c r="E483" s="51"/>
      <c r="F483" s="19">
        <v>84.95287177980555</v>
      </c>
      <c r="G483" s="24">
        <v>127.24746366094364</v>
      </c>
      <c r="H483" s="24">
        <f>'[1]Рабочая табличка'!F414</f>
        <v>74.52006296474171</v>
      </c>
      <c r="I483" s="25">
        <f t="shared" si="96"/>
        <v>93</v>
      </c>
      <c r="J483" s="26">
        <f t="shared" si="97"/>
        <v>1.497859471905364</v>
      </c>
      <c r="K483" s="24">
        <f t="shared" si="89"/>
        <v>82</v>
      </c>
      <c r="L483" s="25">
        <f t="shared" si="98"/>
        <v>104</v>
      </c>
      <c r="M483" s="25">
        <f t="shared" si="90"/>
        <v>111</v>
      </c>
      <c r="N483" s="45">
        <f t="shared" si="91"/>
        <v>0.06730769230769229</v>
      </c>
      <c r="O483" s="46">
        <f>M483-'[2]Прейскурант НОВЫЙ'!F483</f>
        <v>0.4354905296729328</v>
      </c>
    </row>
    <row r="484" spans="1:15" ht="12.75" customHeight="1">
      <c r="A484" s="22">
        <f t="shared" si="99"/>
        <v>6</v>
      </c>
      <c r="B484" s="23" t="s">
        <v>526</v>
      </c>
      <c r="C484" s="49" t="s">
        <v>527</v>
      </c>
      <c r="D484" s="50"/>
      <c r="E484" s="51"/>
      <c r="F484" s="19">
        <v>156.69302579841528</v>
      </c>
      <c r="G484" s="24">
        <v>200.8417398448792</v>
      </c>
      <c r="H484" s="24">
        <f>'[1]Рабочая табличка'!$F$416</f>
        <v>125.35442063873222</v>
      </c>
      <c r="I484" s="25">
        <f t="shared" si="96"/>
        <v>172</v>
      </c>
      <c r="J484" s="26">
        <f t="shared" si="97"/>
        <v>1.2817528975620205</v>
      </c>
      <c r="K484" s="24">
        <f t="shared" si="89"/>
        <v>138</v>
      </c>
      <c r="L484" s="25">
        <f t="shared" si="98"/>
        <v>193</v>
      </c>
      <c r="M484" s="25">
        <f t="shared" si="90"/>
        <v>207</v>
      </c>
      <c r="N484" s="45">
        <f t="shared" si="91"/>
        <v>0.07253886010362698</v>
      </c>
      <c r="O484" s="46">
        <f>M484-'[2]Прейскурант НОВЫЙ'!F484</f>
        <v>-0.08452903222857344</v>
      </c>
    </row>
    <row r="485" spans="1:15" ht="12.75" customHeight="1">
      <c r="A485" s="22">
        <f t="shared" si="99"/>
        <v>7</v>
      </c>
      <c r="B485" s="23" t="s">
        <v>528</v>
      </c>
      <c r="C485" s="49" t="s">
        <v>529</v>
      </c>
      <c r="D485" s="50"/>
      <c r="E485" s="51"/>
      <c r="F485" s="19">
        <v>295.0901494543165</v>
      </c>
      <c r="G485" s="24">
        <v>325.87100768975847</v>
      </c>
      <c r="H485" s="24">
        <f>'[1]Рабочая табличка'!$F$418</f>
        <v>227.86884127746447</v>
      </c>
      <c r="I485" s="25">
        <f t="shared" si="96"/>
        <v>325</v>
      </c>
      <c r="J485" s="26">
        <f t="shared" si="97"/>
        <v>1.104310016082754</v>
      </c>
      <c r="K485" s="24">
        <f t="shared" si="89"/>
        <v>251</v>
      </c>
      <c r="L485" s="25">
        <f t="shared" si="98"/>
        <v>364</v>
      </c>
      <c r="M485" s="25">
        <f t="shared" si="90"/>
        <v>389</v>
      </c>
      <c r="N485" s="45">
        <f t="shared" si="91"/>
        <v>0.06868131868131866</v>
      </c>
      <c r="O485" s="46">
        <f>M485-'[2]Прейскурант НОВЫЙ'!F485</f>
        <v>-0.21484168030974615</v>
      </c>
    </row>
    <row r="486" spans="1:15" ht="12.75" customHeight="1">
      <c r="A486" s="22">
        <f t="shared" si="99"/>
        <v>8</v>
      </c>
      <c r="B486" s="23" t="s">
        <v>530</v>
      </c>
      <c r="C486" s="49" t="s">
        <v>531</v>
      </c>
      <c r="D486" s="50"/>
      <c r="E486" s="51"/>
      <c r="F486" s="19">
        <v>300.96848134773387</v>
      </c>
      <c r="G486" s="24">
        <v>346.4785758387068</v>
      </c>
      <c r="H486" s="24">
        <f>'[1]Рабочая табличка'!F420</f>
        <v>257.4580678765901</v>
      </c>
      <c r="I486" s="25">
        <f t="shared" si="96"/>
        <v>331</v>
      </c>
      <c r="J486" s="26">
        <f t="shared" si="97"/>
        <v>1.1512121611112869</v>
      </c>
      <c r="K486" s="24">
        <f t="shared" si="89"/>
        <v>283</v>
      </c>
      <c r="L486" s="25">
        <f t="shared" si="98"/>
        <v>371</v>
      </c>
      <c r="M486" s="25">
        <f t="shared" si="90"/>
        <v>397</v>
      </c>
      <c r="N486" s="45">
        <f t="shared" si="91"/>
        <v>0.07008086253369261</v>
      </c>
      <c r="O486" s="46">
        <f>M486-'[2]Прейскурант НОВЫЙ'!F486</f>
        <v>0.12712307255844735</v>
      </c>
    </row>
    <row r="487" spans="1:15" ht="12.75" customHeight="1">
      <c r="A487" s="22">
        <f t="shared" si="99"/>
        <v>9</v>
      </c>
      <c r="B487" s="23" t="s">
        <v>532</v>
      </c>
      <c r="C487" s="49" t="s">
        <v>533</v>
      </c>
      <c r="D487" s="50"/>
      <c r="E487" s="51"/>
      <c r="F487" s="19">
        <v>494.98682738759953</v>
      </c>
      <c r="G487" s="24">
        <v>626.9753677087209</v>
      </c>
      <c r="H487" s="24">
        <f>'[1]Рабочая табличка'!F421</f>
        <v>397.7714781321115</v>
      </c>
      <c r="I487" s="25">
        <f t="shared" si="96"/>
        <v>544</v>
      </c>
      <c r="J487" s="26">
        <f t="shared" si="97"/>
        <v>1.2666506117298506</v>
      </c>
      <c r="K487" s="24">
        <f t="shared" si="89"/>
        <v>438</v>
      </c>
      <c r="L487" s="25">
        <f t="shared" si="98"/>
        <v>609</v>
      </c>
      <c r="M487" s="25">
        <f t="shared" si="90"/>
        <v>652</v>
      </c>
      <c r="N487" s="45">
        <f t="shared" si="91"/>
        <v>0.07060755336617408</v>
      </c>
      <c r="O487" s="46">
        <f>M487-'[2]Прейскурант НОВЫЙ'!F487</f>
        <v>0.3356997690859771</v>
      </c>
    </row>
    <row r="488" spans="1:15" ht="12.75" customHeight="1">
      <c r="A488" s="22">
        <f t="shared" si="99"/>
        <v>10</v>
      </c>
      <c r="B488" s="23" t="s">
        <v>534</v>
      </c>
      <c r="C488" s="49" t="s">
        <v>535</v>
      </c>
      <c r="D488" s="50"/>
      <c r="E488" s="51"/>
      <c r="F488" s="19">
        <v>281.9848539530525</v>
      </c>
      <c r="G488" s="24">
        <v>331.72946664195194</v>
      </c>
      <c r="H488" s="24">
        <f>'[1]Рабочая табличка'!F422</f>
        <v>243.57333847547073</v>
      </c>
      <c r="I488" s="25">
        <f t="shared" si="96"/>
        <v>310</v>
      </c>
      <c r="J488" s="26">
        <f t="shared" si="97"/>
        <v>1.1764088105852004</v>
      </c>
      <c r="K488" s="24">
        <f t="shared" si="89"/>
        <v>268</v>
      </c>
      <c r="L488" s="25">
        <f t="shared" si="98"/>
        <v>347</v>
      </c>
      <c r="M488" s="25">
        <f t="shared" si="90"/>
        <v>371</v>
      </c>
      <c r="N488" s="45">
        <f t="shared" si="91"/>
        <v>0.0691642651296831</v>
      </c>
      <c r="O488" s="46">
        <f>M488-'[2]Прейскурант НОВЫЙ'!F488</f>
        <v>0.3851346289267781</v>
      </c>
    </row>
    <row r="489" spans="1:15" ht="12.75">
      <c r="A489" s="22">
        <f t="shared" si="99"/>
        <v>11</v>
      </c>
      <c r="B489" s="23" t="s">
        <v>536</v>
      </c>
      <c r="C489" s="49" t="s">
        <v>537</v>
      </c>
      <c r="D489" s="50"/>
      <c r="E489" s="51"/>
      <c r="F489" s="19">
        <v>116</v>
      </c>
      <c r="G489" s="24">
        <v>126.39342962010312</v>
      </c>
      <c r="H489" s="24">
        <v>93</v>
      </c>
      <c r="I489" s="25">
        <f t="shared" si="96"/>
        <v>128</v>
      </c>
      <c r="J489" s="26">
        <f t="shared" si="97"/>
        <v>1.0895985312077856</v>
      </c>
      <c r="K489" s="24">
        <f t="shared" si="89"/>
        <v>102</v>
      </c>
      <c r="L489" s="25">
        <f t="shared" si="98"/>
        <v>143</v>
      </c>
      <c r="M489" s="25">
        <f t="shared" si="90"/>
        <v>153</v>
      </c>
      <c r="N489" s="45">
        <f t="shared" si="91"/>
        <v>0.06993006993007</v>
      </c>
      <c r="O489" s="46">
        <f>M489-'[2]Прейскурант НОВЫЙ'!F489</f>
        <v>0.4505743850840531</v>
      </c>
    </row>
    <row r="490" spans="1:15" ht="12.75">
      <c r="A490" s="22">
        <f t="shared" si="99"/>
        <v>12</v>
      </c>
      <c r="B490" s="23" t="s">
        <v>538</v>
      </c>
      <c r="C490" s="49" t="s">
        <v>539</v>
      </c>
      <c r="D490" s="50"/>
      <c r="E490" s="51"/>
      <c r="F490" s="19">
        <v>60.004044938883794</v>
      </c>
      <c r="G490" s="24">
        <v>118.70668049507535</v>
      </c>
      <c r="H490" s="24">
        <f>'[1]Рабочая табличка'!F424</f>
        <v>49.38604521718831</v>
      </c>
      <c r="I490" s="25">
        <f t="shared" si="96"/>
        <v>66</v>
      </c>
      <c r="J490" s="26">
        <f t="shared" si="97"/>
        <v>1.9783113057791726</v>
      </c>
      <c r="K490" s="24">
        <f t="shared" si="89"/>
        <v>54</v>
      </c>
      <c r="L490" s="25">
        <f t="shared" si="98"/>
        <v>74</v>
      </c>
      <c r="M490" s="25">
        <f t="shared" si="90"/>
        <v>79</v>
      </c>
      <c r="N490" s="45">
        <f t="shared" si="91"/>
        <v>0.06756756756756754</v>
      </c>
      <c r="O490" s="46">
        <f>M490-'[2]Прейскурант НОВЫЙ'!F490</f>
        <v>-0.21955660501382113</v>
      </c>
    </row>
    <row r="491" spans="1:15" ht="12.75" customHeight="1">
      <c r="A491" s="22">
        <v>13</v>
      </c>
      <c r="B491" s="23" t="s">
        <v>540</v>
      </c>
      <c r="C491" s="49" t="s">
        <v>541</v>
      </c>
      <c r="D491" s="50"/>
      <c r="E491" s="51"/>
      <c r="F491" s="19">
        <v>191.98231221291582</v>
      </c>
      <c r="G491" s="24">
        <v>244.59179323712323</v>
      </c>
      <c r="H491" s="24">
        <f>'[1]Рабочая табличка'!$F$415</f>
        <v>167.67014167066884</v>
      </c>
      <c r="I491" s="25">
        <f t="shared" si="96"/>
        <v>211</v>
      </c>
      <c r="J491" s="26">
        <f t="shared" si="97"/>
        <v>1.2740329586501775</v>
      </c>
      <c r="K491" s="24">
        <f t="shared" si="89"/>
        <v>184</v>
      </c>
      <c r="L491" s="25">
        <f t="shared" si="98"/>
        <v>236</v>
      </c>
      <c r="M491" s="25">
        <f t="shared" si="90"/>
        <v>253</v>
      </c>
      <c r="N491" s="45">
        <f t="shared" si="91"/>
        <v>0.07203389830508478</v>
      </c>
      <c r="O491" s="46">
        <f>M491-'[2]Прейскурант НОВЫЙ'!F491</f>
        <v>-0.36919907938036545</v>
      </c>
    </row>
    <row r="492" spans="1:15" ht="12.75" customHeight="1">
      <c r="A492" s="22">
        <f aca="true" t="shared" si="100" ref="A492:A499">A491+1</f>
        <v>14</v>
      </c>
      <c r="B492" s="23" t="s">
        <v>542</v>
      </c>
      <c r="C492" s="49" t="s">
        <v>543</v>
      </c>
      <c r="D492" s="50"/>
      <c r="E492" s="51"/>
      <c r="F492" s="19">
        <v>352.5593080464344</v>
      </c>
      <c r="G492" s="24">
        <v>410.17891465097824</v>
      </c>
      <c r="H492" s="24">
        <f>'[1]Рабочая табличка'!$F$417</f>
        <v>282.0474464371475</v>
      </c>
      <c r="I492" s="25">
        <f t="shared" si="96"/>
        <v>388</v>
      </c>
      <c r="J492" s="26">
        <f t="shared" si="97"/>
        <v>1.1634323794309096</v>
      </c>
      <c r="K492" s="24">
        <f t="shared" si="89"/>
        <v>310</v>
      </c>
      <c r="L492" s="25">
        <f t="shared" si="98"/>
        <v>435</v>
      </c>
      <c r="M492" s="25">
        <f t="shared" si="90"/>
        <v>465</v>
      </c>
      <c r="N492" s="45">
        <f t="shared" si="91"/>
        <v>0.06896551724137923</v>
      </c>
      <c r="O492" s="46">
        <f>M492-'[2]Прейскурант НОВЫЙ'!F492</f>
        <v>-0.09567801367961692</v>
      </c>
    </row>
    <row r="493" spans="1:15" ht="12.75" customHeight="1">
      <c r="A493" s="22">
        <f t="shared" si="100"/>
        <v>15</v>
      </c>
      <c r="B493" s="23" t="s">
        <v>544</v>
      </c>
      <c r="C493" s="49" t="s">
        <v>545</v>
      </c>
      <c r="D493" s="50"/>
      <c r="E493" s="51"/>
      <c r="F493" s="19">
        <v>886.3494351820873</v>
      </c>
      <c r="G493" s="24">
        <v>1022.5460215313237</v>
      </c>
      <c r="H493" s="24">
        <f>'[1]Рабочая табличка'!$F$419</f>
        <v>713.0727555769005</v>
      </c>
      <c r="I493" s="25">
        <f t="shared" si="96"/>
        <v>975</v>
      </c>
      <c r="J493" s="26">
        <f t="shared" si="97"/>
        <v>1.153660149082463</v>
      </c>
      <c r="K493" s="24">
        <f t="shared" si="89"/>
        <v>784</v>
      </c>
      <c r="L493" s="25">
        <f t="shared" si="98"/>
        <v>1092</v>
      </c>
      <c r="M493" s="25">
        <f t="shared" si="90"/>
        <v>1168</v>
      </c>
      <c r="N493" s="45">
        <f t="shared" si="91"/>
        <v>0.06959706959706957</v>
      </c>
      <c r="O493" s="46">
        <f>M493-'[2]Прейскурант НОВЫЙ'!F493</f>
        <v>-0.044403707651554214</v>
      </c>
    </row>
    <row r="494" spans="1:15" ht="12.75" customHeight="1">
      <c r="A494" s="22">
        <f t="shared" si="100"/>
        <v>16</v>
      </c>
      <c r="B494" s="28" t="s">
        <v>546</v>
      </c>
      <c r="C494" s="49" t="s">
        <v>547</v>
      </c>
      <c r="D494" s="50"/>
      <c r="E494" s="51"/>
      <c r="F494" s="19">
        <v>100.74504529771873</v>
      </c>
      <c r="G494" s="24">
        <v>114.89117903355006</v>
      </c>
      <c r="H494" s="24">
        <f>'[1]Рабочая табличка'!$F$425</f>
        <v>83.12983356524362</v>
      </c>
      <c r="I494" s="25">
        <f t="shared" si="96"/>
        <v>111</v>
      </c>
      <c r="J494" s="26">
        <f t="shared" si="97"/>
        <v>1.140415180657541</v>
      </c>
      <c r="K494" s="24">
        <f t="shared" si="89"/>
        <v>91</v>
      </c>
      <c r="L494" s="25">
        <f t="shared" si="98"/>
        <v>124</v>
      </c>
      <c r="M494" s="25">
        <f t="shared" si="90"/>
        <v>133</v>
      </c>
      <c r="N494" s="45">
        <f t="shared" si="91"/>
        <v>0.07258064516129026</v>
      </c>
      <c r="O494" s="46">
        <f>M494-'[2]Прейскурант НОВЫЙ'!F494</f>
        <v>-0.0587101115584403</v>
      </c>
    </row>
    <row r="495" spans="1:15" ht="25.5" customHeight="1">
      <c r="A495" s="22">
        <f t="shared" si="100"/>
        <v>17</v>
      </c>
      <c r="B495" s="23" t="s">
        <v>548</v>
      </c>
      <c r="C495" s="49" t="s">
        <v>549</v>
      </c>
      <c r="D495" s="50"/>
      <c r="E495" s="51"/>
      <c r="F495" s="19">
        <v>64</v>
      </c>
      <c r="G495" s="24">
        <v>117.84582962010313</v>
      </c>
      <c r="H495" s="24">
        <v>51</v>
      </c>
      <c r="I495" s="25">
        <f t="shared" si="96"/>
        <v>70</v>
      </c>
      <c r="J495" s="26">
        <f t="shared" si="97"/>
        <v>1.8413410878141114</v>
      </c>
      <c r="K495" s="24">
        <f t="shared" si="89"/>
        <v>56</v>
      </c>
      <c r="L495" s="25">
        <f t="shared" si="98"/>
        <v>78</v>
      </c>
      <c r="M495" s="25">
        <f t="shared" si="90"/>
        <v>83</v>
      </c>
      <c r="N495" s="45">
        <f t="shared" si="91"/>
        <v>0.0641025641025641</v>
      </c>
      <c r="O495" s="46">
        <f>M495-'[2]Прейскурант НОВЫЙ'!F495</f>
        <v>0.0618596240020679</v>
      </c>
    </row>
    <row r="496" spans="1:15" ht="12.75" customHeight="1">
      <c r="A496" s="22">
        <f t="shared" si="100"/>
        <v>18</v>
      </c>
      <c r="B496" s="28" t="s">
        <v>550</v>
      </c>
      <c r="C496" s="49" t="s">
        <v>551</v>
      </c>
      <c r="D496" s="50"/>
      <c r="E496" s="51"/>
      <c r="F496" s="19">
        <v>53</v>
      </c>
      <c r="G496" s="24">
        <v>108.40182962010313</v>
      </c>
      <c r="H496" s="24">
        <v>42</v>
      </c>
      <c r="I496" s="25">
        <f t="shared" si="96"/>
        <v>58</v>
      </c>
      <c r="J496" s="26">
        <f t="shared" si="97"/>
        <v>2.0453175400019457</v>
      </c>
      <c r="K496" s="24">
        <f t="shared" si="89"/>
        <v>46</v>
      </c>
      <c r="L496" s="25">
        <f t="shared" si="98"/>
        <v>65</v>
      </c>
      <c r="M496" s="25">
        <f t="shared" si="90"/>
        <v>70</v>
      </c>
      <c r="N496" s="45">
        <f t="shared" si="91"/>
        <v>0.07692307692307687</v>
      </c>
      <c r="O496" s="46">
        <f>M496-'[2]Прейскурант НОВЫЙ'!F496</f>
        <v>-0.1578591893167527</v>
      </c>
    </row>
    <row r="497" spans="1:15" ht="27.75" customHeight="1">
      <c r="A497" s="22">
        <f t="shared" si="100"/>
        <v>19</v>
      </c>
      <c r="B497" s="22" t="s">
        <v>552</v>
      </c>
      <c r="C497" s="49" t="s">
        <v>553</v>
      </c>
      <c r="D497" s="50"/>
      <c r="E497" s="51"/>
      <c r="F497" s="19">
        <v>83</v>
      </c>
      <c r="G497" s="24">
        <v>135.86982962010313</v>
      </c>
      <c r="H497" s="24">
        <v>66</v>
      </c>
      <c r="I497" s="25">
        <f t="shared" si="96"/>
        <v>91</v>
      </c>
      <c r="J497" s="26">
        <f t="shared" si="97"/>
        <v>1.6369858990373871</v>
      </c>
      <c r="K497" s="24">
        <f t="shared" si="89"/>
        <v>73</v>
      </c>
      <c r="L497" s="25">
        <f t="shared" si="98"/>
        <v>102</v>
      </c>
      <c r="M497" s="25">
        <f t="shared" si="90"/>
        <v>109</v>
      </c>
      <c r="N497" s="45">
        <f t="shared" si="91"/>
        <v>0.06862745098039214</v>
      </c>
      <c r="O497" s="46">
        <f>M497-'[2]Прейскурант НОВЫЙ'!F497</f>
        <v>0.34136298612141047</v>
      </c>
    </row>
    <row r="498" spans="1:15" ht="12" customHeight="1">
      <c r="A498" s="22">
        <f t="shared" si="100"/>
        <v>20</v>
      </c>
      <c r="B498" s="22" t="s">
        <v>554</v>
      </c>
      <c r="C498" s="49" t="s">
        <v>563</v>
      </c>
      <c r="D498" s="50"/>
      <c r="E498" s="51"/>
      <c r="F498" s="19"/>
      <c r="G498" s="24"/>
      <c r="H498" s="24"/>
      <c r="I498" s="25">
        <v>58</v>
      </c>
      <c r="J498" s="26" t="e">
        <f t="shared" si="97"/>
        <v>#DIV/0!</v>
      </c>
      <c r="K498" s="24">
        <f t="shared" si="89"/>
        <v>0</v>
      </c>
      <c r="L498" s="25">
        <f t="shared" si="98"/>
        <v>65</v>
      </c>
      <c r="M498" s="25">
        <f t="shared" si="90"/>
        <v>70</v>
      </c>
      <c r="N498" s="45">
        <f t="shared" si="91"/>
        <v>0.07692307692307687</v>
      </c>
      <c r="O498" s="46">
        <f>M498-'[2]Прейскурант НОВЫЙ'!F498</f>
        <v>-0.1578591893167527</v>
      </c>
    </row>
    <row r="499" spans="1:15" ht="12.75">
      <c r="A499" s="22">
        <f t="shared" si="100"/>
        <v>21</v>
      </c>
      <c r="B499" s="22" t="s">
        <v>314</v>
      </c>
      <c r="C499" s="69" t="s">
        <v>313</v>
      </c>
      <c r="D499" s="70"/>
      <c r="E499" s="71"/>
      <c r="F499" s="19"/>
      <c r="G499" s="24"/>
      <c r="H499" s="24"/>
      <c r="I499" s="25"/>
      <c r="J499" s="21"/>
      <c r="K499" s="24"/>
      <c r="L499" s="25">
        <v>170</v>
      </c>
      <c r="M499" s="25">
        <f>L499</f>
        <v>170</v>
      </c>
      <c r="N499" s="45">
        <f t="shared" si="91"/>
        <v>0</v>
      </c>
      <c r="O499" s="46">
        <f>M499-'[2]Прейскурант НОВЫЙ'!F499</f>
        <v>-0.35666945738626055</v>
      </c>
    </row>
    <row r="500" spans="3:13" ht="12.75">
      <c r="C500" s="72"/>
      <c r="D500" s="72"/>
      <c r="E500" s="72"/>
      <c r="G500" s="41"/>
      <c r="H500" s="41"/>
      <c r="I500" s="42">
        <f>SUM(I20:I497)</f>
        <v>352598</v>
      </c>
      <c r="J500" s="43">
        <f>SUM(J20:J497)</f>
        <v>559.390031401492</v>
      </c>
      <c r="K500" s="43">
        <f>SUM(K20:K497)</f>
        <v>306433</v>
      </c>
      <c r="L500" s="42"/>
      <c r="M500" s="42"/>
    </row>
    <row r="502" spans="3:11" ht="12.75">
      <c r="C502" s="72"/>
      <c r="D502" s="72"/>
      <c r="E502" s="72"/>
      <c r="G502" s="41"/>
      <c r="H502" s="41"/>
      <c r="K502" s="41"/>
    </row>
    <row r="503" spans="3:11" ht="12.75">
      <c r="C503" s="72"/>
      <c r="D503" s="72"/>
      <c r="E503" s="72"/>
      <c r="G503" s="41"/>
      <c r="H503" s="41"/>
      <c r="K503" s="41"/>
    </row>
    <row r="504" spans="1:11" ht="12.75">
      <c r="A504" s="72" t="s">
        <v>564</v>
      </c>
      <c r="B504" s="72"/>
      <c r="C504" s="72"/>
      <c r="D504" s="72"/>
      <c r="E504" s="72"/>
      <c r="F504" s="72"/>
      <c r="G504" s="72"/>
      <c r="H504" s="40"/>
      <c r="K504" s="40"/>
    </row>
    <row r="505" spans="3:11" ht="12.75">
      <c r="C505" s="72"/>
      <c r="D505" s="72"/>
      <c r="E505" s="72"/>
      <c r="G505" s="41"/>
      <c r="H505" s="41"/>
      <c r="K505" s="41"/>
    </row>
    <row r="506" spans="3:11" ht="12.75">
      <c r="C506" s="72"/>
      <c r="D506" s="72"/>
      <c r="E506" s="72"/>
      <c r="G506" s="41"/>
      <c r="H506" s="41"/>
      <c r="K506" s="41"/>
    </row>
    <row r="507" spans="2:13" ht="12.75" hidden="1">
      <c r="B507" s="44">
        <f>A38+A47+A63+A71+A74+A102+A111+A131+A140+A147+A152+A180+A290+A305+A318+A349+A415+A437+A462+A465+A477+A499</f>
        <v>457</v>
      </c>
      <c r="C507" s="73" t="s">
        <v>215</v>
      </c>
      <c r="D507" s="73"/>
      <c r="E507" s="73"/>
      <c r="G507" s="41"/>
      <c r="H507" s="41"/>
      <c r="K507" s="41"/>
      <c r="L507" s="42">
        <f>SUM(L20:L499)</f>
        <v>417908</v>
      </c>
      <c r="M507" s="42">
        <f>SUM(M20:M499)</f>
        <v>454500.4070053674</v>
      </c>
    </row>
    <row r="508" spans="3:11" ht="12.75">
      <c r="C508" s="72"/>
      <c r="D508" s="72"/>
      <c r="E508" s="72"/>
      <c r="G508" s="41"/>
      <c r="H508" s="41"/>
      <c r="K508" s="41"/>
    </row>
    <row r="509" spans="3:11" ht="12.75">
      <c r="C509" s="72"/>
      <c r="D509" s="72"/>
      <c r="E509" s="72"/>
      <c r="G509" s="41"/>
      <c r="H509" s="41"/>
      <c r="K509" s="41"/>
    </row>
    <row r="510" spans="3:11" ht="12.75">
      <c r="C510" s="72"/>
      <c r="D510" s="72"/>
      <c r="E510" s="72"/>
      <c r="G510" s="41"/>
      <c r="H510" s="41"/>
      <c r="K510" s="41"/>
    </row>
    <row r="511" spans="1:11" ht="12.75">
      <c r="A511" s="2"/>
      <c r="B511" s="2"/>
      <c r="C511" s="72"/>
      <c r="D511" s="72"/>
      <c r="E511" s="72"/>
      <c r="G511" s="41"/>
      <c r="H511" s="41"/>
      <c r="K511" s="41"/>
    </row>
    <row r="512" spans="3:11" ht="12.75">
      <c r="C512" s="72"/>
      <c r="D512" s="72"/>
      <c r="E512" s="72"/>
      <c r="G512" s="41"/>
      <c r="H512" s="41"/>
      <c r="K512" s="41"/>
    </row>
    <row r="513" spans="3:11" ht="12.75">
      <c r="C513" s="72"/>
      <c r="D513" s="72"/>
      <c r="E513" s="72"/>
      <c r="G513" s="41"/>
      <c r="H513" s="41"/>
      <c r="K513" s="41"/>
    </row>
    <row r="514" spans="3:11" ht="12.75">
      <c r="C514" s="72"/>
      <c r="D514" s="72"/>
      <c r="E514" s="72"/>
      <c r="G514" s="41"/>
      <c r="H514" s="41"/>
      <c r="K514" s="41"/>
    </row>
    <row r="515" spans="3:11" ht="12.75">
      <c r="C515" s="72"/>
      <c r="D515" s="72"/>
      <c r="E515" s="72"/>
      <c r="G515" s="41"/>
      <c r="H515" s="41"/>
      <c r="K515" s="41"/>
    </row>
    <row r="516" spans="3:11" ht="12.75">
      <c r="C516" s="72"/>
      <c r="D516" s="72"/>
      <c r="E516" s="72"/>
      <c r="G516" s="41"/>
      <c r="H516" s="41"/>
      <c r="K516" s="41"/>
    </row>
    <row r="517" spans="3:11" ht="12.75">
      <c r="C517" s="72"/>
      <c r="D517" s="72"/>
      <c r="E517" s="72"/>
      <c r="G517" s="41"/>
      <c r="H517" s="41"/>
      <c r="K517" s="41"/>
    </row>
    <row r="518" spans="3:11" ht="12.75">
      <c r="C518" s="72"/>
      <c r="D518" s="72"/>
      <c r="E518" s="72"/>
      <c r="G518" s="41"/>
      <c r="H518" s="41"/>
      <c r="K518" s="41"/>
    </row>
    <row r="519" spans="3:11" ht="12.75">
      <c r="C519" s="72"/>
      <c r="D519" s="72"/>
      <c r="E519" s="72"/>
      <c r="G519" s="41"/>
      <c r="H519" s="41"/>
      <c r="K519" s="41"/>
    </row>
    <row r="520" spans="3:11" ht="12.75">
      <c r="C520" s="72"/>
      <c r="D520" s="72"/>
      <c r="E520" s="72"/>
      <c r="G520" s="41"/>
      <c r="H520" s="41"/>
      <c r="K520" s="41"/>
    </row>
    <row r="521" spans="3:11" ht="12.75">
      <c r="C521" s="72"/>
      <c r="D521" s="72"/>
      <c r="E521" s="72"/>
      <c r="G521" s="41"/>
      <c r="H521" s="41"/>
      <c r="K521" s="41"/>
    </row>
    <row r="522" spans="3:11" ht="12.75">
      <c r="C522" s="72"/>
      <c r="D522" s="72"/>
      <c r="E522" s="72"/>
      <c r="G522" s="41"/>
      <c r="H522" s="41"/>
      <c r="K522" s="41"/>
    </row>
    <row r="523" spans="3:11" ht="12.75">
      <c r="C523" s="72"/>
      <c r="D523" s="72"/>
      <c r="E523" s="72"/>
      <c r="G523" s="41"/>
      <c r="H523" s="41"/>
      <c r="K523" s="41"/>
    </row>
    <row r="524" spans="3:11" ht="12.75">
      <c r="C524" s="72"/>
      <c r="D524" s="72"/>
      <c r="E524" s="72"/>
      <c r="G524" s="41"/>
      <c r="H524" s="41"/>
      <c r="K524" s="41"/>
    </row>
    <row r="525" spans="3:11" ht="12.75">
      <c r="C525" s="72"/>
      <c r="D525" s="72"/>
      <c r="E525" s="72"/>
      <c r="G525" s="41"/>
      <c r="H525" s="41"/>
      <c r="K525" s="41"/>
    </row>
    <row r="526" spans="3:11" ht="12.75">
      <c r="C526" s="72"/>
      <c r="D526" s="72"/>
      <c r="E526" s="72"/>
      <c r="G526" s="41"/>
      <c r="H526" s="41"/>
      <c r="K526" s="41"/>
    </row>
    <row r="527" spans="3:11" ht="12.75">
      <c r="C527" s="72"/>
      <c r="D527" s="72"/>
      <c r="E527" s="72"/>
      <c r="G527" s="41"/>
      <c r="H527" s="41"/>
      <c r="K527" s="41"/>
    </row>
    <row r="528" spans="3:11" ht="12.75">
      <c r="C528" s="72"/>
      <c r="D528" s="72"/>
      <c r="E528" s="72"/>
      <c r="G528" s="41"/>
      <c r="H528" s="41"/>
      <c r="K528" s="41"/>
    </row>
    <row r="529" spans="3:11" ht="12.75">
      <c r="C529" s="72"/>
      <c r="D529" s="72"/>
      <c r="E529" s="72"/>
      <c r="G529" s="41"/>
      <c r="H529" s="41"/>
      <c r="K529" s="41"/>
    </row>
    <row r="530" spans="3:11" ht="12.75">
      <c r="C530" s="72"/>
      <c r="D530" s="72"/>
      <c r="E530" s="72"/>
      <c r="G530" s="41"/>
      <c r="H530" s="41"/>
      <c r="K530" s="41"/>
    </row>
    <row r="531" spans="3:11" ht="12.75">
      <c r="C531" s="72"/>
      <c r="D531" s="72"/>
      <c r="E531" s="72"/>
      <c r="G531" s="41"/>
      <c r="H531" s="41"/>
      <c r="K531" s="41"/>
    </row>
    <row r="532" spans="3:11" ht="12.75">
      <c r="C532" s="72"/>
      <c r="D532" s="72"/>
      <c r="E532" s="72"/>
      <c r="G532" s="41"/>
      <c r="H532" s="41"/>
      <c r="K532" s="41"/>
    </row>
    <row r="533" spans="3:11" ht="12.75">
      <c r="C533" s="72"/>
      <c r="D533" s="72"/>
      <c r="E533" s="72"/>
      <c r="G533" s="41"/>
      <c r="H533" s="41"/>
      <c r="K533" s="41"/>
    </row>
    <row r="534" spans="3:11" ht="12.75">
      <c r="C534" s="72"/>
      <c r="D534" s="72"/>
      <c r="E534" s="72"/>
      <c r="G534" s="41"/>
      <c r="H534" s="41"/>
      <c r="K534" s="41"/>
    </row>
    <row r="535" spans="3:11" ht="12.75">
      <c r="C535" s="72"/>
      <c r="D535" s="72"/>
      <c r="E535" s="72"/>
      <c r="G535" s="41"/>
      <c r="H535" s="41"/>
      <c r="K535" s="41"/>
    </row>
    <row r="536" spans="3:11" ht="12.75">
      <c r="C536" s="72"/>
      <c r="D536" s="72"/>
      <c r="E536" s="72"/>
      <c r="G536" s="41"/>
      <c r="H536" s="41"/>
      <c r="K536" s="41"/>
    </row>
    <row r="537" spans="3:11" ht="12.75">
      <c r="C537" s="72"/>
      <c r="D537" s="72"/>
      <c r="E537" s="72"/>
      <c r="G537" s="41"/>
      <c r="H537" s="41"/>
      <c r="K537" s="41"/>
    </row>
    <row r="538" spans="3:11" ht="12.75">
      <c r="C538" s="72"/>
      <c r="D538" s="72"/>
      <c r="E538" s="72"/>
      <c r="G538" s="41"/>
      <c r="H538" s="41"/>
      <c r="K538" s="41"/>
    </row>
    <row r="539" spans="3:11" ht="12.75">
      <c r="C539" s="72"/>
      <c r="D539" s="72"/>
      <c r="E539" s="72"/>
      <c r="G539" s="41"/>
      <c r="H539" s="41"/>
      <c r="K539" s="41"/>
    </row>
    <row r="540" spans="3:11" ht="12.75">
      <c r="C540" s="72"/>
      <c r="D540" s="72"/>
      <c r="E540" s="72"/>
      <c r="G540" s="41"/>
      <c r="H540" s="41"/>
      <c r="K540" s="41"/>
    </row>
    <row r="541" spans="3:11" ht="12.75">
      <c r="C541" s="72"/>
      <c r="D541" s="72"/>
      <c r="E541" s="72"/>
      <c r="G541" s="41"/>
      <c r="H541" s="41"/>
      <c r="K541" s="41"/>
    </row>
    <row r="542" spans="3:11" ht="12.75">
      <c r="C542" s="72"/>
      <c r="D542" s="72"/>
      <c r="E542" s="72"/>
      <c r="G542" s="41"/>
      <c r="H542" s="41"/>
      <c r="K542" s="41"/>
    </row>
    <row r="543" spans="3:11" ht="12.75">
      <c r="C543" s="72"/>
      <c r="D543" s="72"/>
      <c r="E543" s="72"/>
      <c r="G543" s="41"/>
      <c r="H543" s="41"/>
      <c r="K543" s="41"/>
    </row>
    <row r="544" spans="3:11" ht="12.75">
      <c r="C544" s="72"/>
      <c r="D544" s="72"/>
      <c r="E544" s="72"/>
      <c r="G544" s="41"/>
      <c r="H544" s="41"/>
      <c r="K544" s="41"/>
    </row>
    <row r="545" spans="3:11" ht="12.75">
      <c r="C545" s="72"/>
      <c r="D545" s="72"/>
      <c r="E545" s="72"/>
      <c r="G545" s="41"/>
      <c r="H545" s="41"/>
      <c r="K545" s="41"/>
    </row>
    <row r="546" spans="3:11" ht="12.75">
      <c r="C546" s="72"/>
      <c r="D546" s="72"/>
      <c r="E546" s="72"/>
      <c r="G546" s="41"/>
      <c r="H546" s="41"/>
      <c r="K546" s="41"/>
    </row>
    <row r="547" spans="3:11" ht="12.75">
      <c r="C547" s="72"/>
      <c r="D547" s="72"/>
      <c r="E547" s="72"/>
      <c r="G547" s="41"/>
      <c r="H547" s="41"/>
      <c r="K547" s="41"/>
    </row>
    <row r="548" spans="3:11" ht="12.75">
      <c r="C548" s="72"/>
      <c r="D548" s="72"/>
      <c r="E548" s="72"/>
      <c r="G548" s="41"/>
      <c r="H548" s="41"/>
      <c r="K548" s="41"/>
    </row>
    <row r="549" spans="3:11" ht="12.75">
      <c r="C549" s="72"/>
      <c r="D549" s="72"/>
      <c r="E549" s="72"/>
      <c r="G549" s="41"/>
      <c r="H549" s="41"/>
      <c r="K549" s="41"/>
    </row>
    <row r="550" spans="3:11" ht="12.75">
      <c r="C550" s="72"/>
      <c r="D550" s="72"/>
      <c r="E550" s="72"/>
      <c r="G550" s="41"/>
      <c r="H550" s="41"/>
      <c r="K550" s="41"/>
    </row>
    <row r="551" spans="3:11" ht="12.75">
      <c r="C551" s="72"/>
      <c r="D551" s="72"/>
      <c r="E551" s="72"/>
      <c r="G551" s="41"/>
      <c r="H551" s="41"/>
      <c r="K551" s="41"/>
    </row>
    <row r="552" spans="3:11" ht="12.75">
      <c r="C552" s="72"/>
      <c r="D552" s="72"/>
      <c r="E552" s="72"/>
      <c r="G552" s="41"/>
      <c r="H552" s="41"/>
      <c r="K552" s="41"/>
    </row>
    <row r="553" spans="3:11" ht="12.75">
      <c r="C553" s="72"/>
      <c r="D553" s="72"/>
      <c r="E553" s="72"/>
      <c r="G553" s="41"/>
      <c r="H553" s="41"/>
      <c r="K553" s="41"/>
    </row>
    <row r="554" spans="3:11" ht="12.75">
      <c r="C554" s="72"/>
      <c r="D554" s="72"/>
      <c r="E554" s="72"/>
      <c r="G554" s="41"/>
      <c r="H554" s="41"/>
      <c r="K554" s="41"/>
    </row>
    <row r="555" spans="3:11" ht="12.75">
      <c r="C555" s="72"/>
      <c r="D555" s="72"/>
      <c r="E555" s="72"/>
      <c r="G555" s="41"/>
      <c r="H555" s="41"/>
      <c r="K555" s="41"/>
    </row>
    <row r="556" spans="3:11" ht="12.75">
      <c r="C556" s="72"/>
      <c r="D556" s="72"/>
      <c r="E556" s="72"/>
      <c r="G556" s="41"/>
      <c r="H556" s="41"/>
      <c r="K556" s="41"/>
    </row>
    <row r="557" spans="3:11" ht="12.75">
      <c r="C557" s="72"/>
      <c r="D557" s="72"/>
      <c r="E557" s="72"/>
      <c r="G557" s="41"/>
      <c r="H557" s="41"/>
      <c r="K557" s="41"/>
    </row>
    <row r="558" spans="3:11" ht="12.75">
      <c r="C558" s="72"/>
      <c r="D558" s="72"/>
      <c r="E558" s="72"/>
      <c r="G558" s="41"/>
      <c r="H558" s="41"/>
      <c r="K558" s="41"/>
    </row>
    <row r="559" spans="3:11" ht="12.75">
      <c r="C559" s="72"/>
      <c r="D559" s="72"/>
      <c r="E559" s="72"/>
      <c r="G559" s="41"/>
      <c r="H559" s="41"/>
      <c r="K559" s="41"/>
    </row>
    <row r="560" spans="3:11" ht="12.75">
      <c r="C560" s="72"/>
      <c r="D560" s="72"/>
      <c r="E560" s="72"/>
      <c r="G560" s="41"/>
      <c r="H560" s="41"/>
      <c r="K560" s="41"/>
    </row>
    <row r="561" spans="3:11" ht="12.75">
      <c r="C561" s="72"/>
      <c r="D561" s="72"/>
      <c r="E561" s="72"/>
      <c r="G561" s="41"/>
      <c r="H561" s="41"/>
      <c r="K561" s="41"/>
    </row>
    <row r="562" spans="3:11" ht="12.75">
      <c r="C562" s="72"/>
      <c r="D562" s="72"/>
      <c r="E562" s="72"/>
      <c r="G562" s="41"/>
      <c r="H562" s="41"/>
      <c r="K562" s="41"/>
    </row>
    <row r="563" spans="3:11" ht="12.75">
      <c r="C563" s="72"/>
      <c r="D563" s="72"/>
      <c r="E563" s="72"/>
      <c r="G563" s="41"/>
      <c r="H563" s="41"/>
      <c r="K563" s="41"/>
    </row>
    <row r="564" spans="3:11" ht="12.75">
      <c r="C564" s="72"/>
      <c r="D564" s="72"/>
      <c r="E564" s="72"/>
      <c r="G564" s="41"/>
      <c r="H564" s="41"/>
      <c r="K564" s="41"/>
    </row>
    <row r="565" spans="3:11" ht="12.75">
      <c r="C565" s="72"/>
      <c r="D565" s="72"/>
      <c r="E565" s="72"/>
      <c r="G565" s="41"/>
      <c r="H565" s="41"/>
      <c r="K565" s="41"/>
    </row>
    <row r="566" spans="3:11" ht="12.75">
      <c r="C566" s="72"/>
      <c r="D566" s="72"/>
      <c r="E566" s="72"/>
      <c r="G566" s="41"/>
      <c r="H566" s="41"/>
      <c r="K566" s="41"/>
    </row>
    <row r="567" spans="3:11" ht="12.75">
      <c r="C567" s="72"/>
      <c r="D567" s="72"/>
      <c r="E567" s="72"/>
      <c r="G567" s="41"/>
      <c r="H567" s="41"/>
      <c r="K567" s="41"/>
    </row>
    <row r="568" spans="3:11" ht="12.75">
      <c r="C568" s="72"/>
      <c r="D568" s="72"/>
      <c r="E568" s="72"/>
      <c r="G568" s="41"/>
      <c r="H568" s="41"/>
      <c r="K568" s="41"/>
    </row>
  </sheetData>
  <mergeCells count="555">
    <mergeCell ref="C462:E462"/>
    <mergeCell ref="C297:E297"/>
    <mergeCell ref="C312:E312"/>
    <mergeCell ref="C459:E459"/>
    <mergeCell ref="C460:E460"/>
    <mergeCell ref="C461:E461"/>
    <mergeCell ref="C455:E455"/>
    <mergeCell ref="C456:E456"/>
    <mergeCell ref="C457:E457"/>
    <mergeCell ref="C458:E458"/>
    <mergeCell ref="C130:E130"/>
    <mergeCell ref="C131:E131"/>
    <mergeCell ref="C311:E311"/>
    <mergeCell ref="C303:E303"/>
    <mergeCell ref="C304:E304"/>
    <mergeCell ref="C305:E305"/>
    <mergeCell ref="C299:E299"/>
    <mergeCell ref="C300:E300"/>
    <mergeCell ref="C301:E301"/>
    <mergeCell ref="C302:E302"/>
    <mergeCell ref="C557:E557"/>
    <mergeCell ref="C558:E558"/>
    <mergeCell ref="C559:E559"/>
    <mergeCell ref="C560:E560"/>
    <mergeCell ref="C567:E567"/>
    <mergeCell ref="C568:E568"/>
    <mergeCell ref="C561:E561"/>
    <mergeCell ref="C562:E562"/>
    <mergeCell ref="C563:E563"/>
    <mergeCell ref="C564:E564"/>
    <mergeCell ref="C565:E565"/>
    <mergeCell ref="C566:E566"/>
    <mergeCell ref="C555:E555"/>
    <mergeCell ref="C556:E556"/>
    <mergeCell ref="C549:E549"/>
    <mergeCell ref="C550:E550"/>
    <mergeCell ref="C551:E551"/>
    <mergeCell ref="C552:E552"/>
    <mergeCell ref="C553:E553"/>
    <mergeCell ref="C554:E554"/>
    <mergeCell ref="C545:E545"/>
    <mergeCell ref="C546:E546"/>
    <mergeCell ref="C547:E547"/>
    <mergeCell ref="C548:E548"/>
    <mergeCell ref="C541:E541"/>
    <mergeCell ref="C542:E542"/>
    <mergeCell ref="C543:E543"/>
    <mergeCell ref="C544:E544"/>
    <mergeCell ref="C537:E537"/>
    <mergeCell ref="C538:E538"/>
    <mergeCell ref="C539:E539"/>
    <mergeCell ref="C540:E540"/>
    <mergeCell ref="C533:E533"/>
    <mergeCell ref="C534:E534"/>
    <mergeCell ref="C535:E535"/>
    <mergeCell ref="C536:E536"/>
    <mergeCell ref="C529:E529"/>
    <mergeCell ref="C530:E530"/>
    <mergeCell ref="C531:E531"/>
    <mergeCell ref="C532:E532"/>
    <mergeCell ref="C525:E525"/>
    <mergeCell ref="C526:E526"/>
    <mergeCell ref="C527:E527"/>
    <mergeCell ref="C528:E528"/>
    <mergeCell ref="C521:E521"/>
    <mergeCell ref="C522:E522"/>
    <mergeCell ref="C523:E523"/>
    <mergeCell ref="C524:E524"/>
    <mergeCell ref="C517:E517"/>
    <mergeCell ref="C518:E518"/>
    <mergeCell ref="C519:E519"/>
    <mergeCell ref="C520:E520"/>
    <mergeCell ref="C513:E513"/>
    <mergeCell ref="C514:E514"/>
    <mergeCell ref="C515:E515"/>
    <mergeCell ref="C516:E516"/>
    <mergeCell ref="C509:E509"/>
    <mergeCell ref="C510:E510"/>
    <mergeCell ref="C512:E512"/>
    <mergeCell ref="C505:E505"/>
    <mergeCell ref="C506:E506"/>
    <mergeCell ref="C507:E507"/>
    <mergeCell ref="C508:E508"/>
    <mergeCell ref="C511:E511"/>
    <mergeCell ref="A504:G504"/>
    <mergeCell ref="C500:E500"/>
    <mergeCell ref="C502:E502"/>
    <mergeCell ref="C503:E503"/>
    <mergeCell ref="C496:E496"/>
    <mergeCell ref="C497:E497"/>
    <mergeCell ref="C498:E498"/>
    <mergeCell ref="C499:E499"/>
    <mergeCell ref="C492:E492"/>
    <mergeCell ref="C493:E493"/>
    <mergeCell ref="C494:E494"/>
    <mergeCell ref="C495:E495"/>
    <mergeCell ref="C488:E488"/>
    <mergeCell ref="C489:E489"/>
    <mergeCell ref="C490:E490"/>
    <mergeCell ref="C491:E491"/>
    <mergeCell ref="C484:E484"/>
    <mergeCell ref="C486:E486"/>
    <mergeCell ref="C487:E487"/>
    <mergeCell ref="C485:E485"/>
    <mergeCell ref="C480:E480"/>
    <mergeCell ref="C481:E481"/>
    <mergeCell ref="C482:E482"/>
    <mergeCell ref="C483:E483"/>
    <mergeCell ref="C476:E476"/>
    <mergeCell ref="C477:E477"/>
    <mergeCell ref="C479:E479"/>
    <mergeCell ref="A478:M478"/>
    <mergeCell ref="C472:E472"/>
    <mergeCell ref="C474:E474"/>
    <mergeCell ref="C475:E475"/>
    <mergeCell ref="C473:E473"/>
    <mergeCell ref="C467:E467"/>
    <mergeCell ref="C471:E471"/>
    <mergeCell ref="C468:E468"/>
    <mergeCell ref="C470:E470"/>
    <mergeCell ref="C469:E469"/>
    <mergeCell ref="C464:E464"/>
    <mergeCell ref="C465:E465"/>
    <mergeCell ref="A463:M463"/>
    <mergeCell ref="A466:M466"/>
    <mergeCell ref="C451:E451"/>
    <mergeCell ref="C452:E452"/>
    <mergeCell ref="C453:E453"/>
    <mergeCell ref="C454:E454"/>
    <mergeCell ref="C447:E447"/>
    <mergeCell ref="C448:E448"/>
    <mergeCell ref="C449:E449"/>
    <mergeCell ref="C450:E450"/>
    <mergeCell ref="C443:E443"/>
    <mergeCell ref="C445:E445"/>
    <mergeCell ref="C446:E446"/>
    <mergeCell ref="C444:E444"/>
    <mergeCell ref="C439:E439"/>
    <mergeCell ref="C440:E440"/>
    <mergeCell ref="C441:E441"/>
    <mergeCell ref="C442:E442"/>
    <mergeCell ref="C435:E435"/>
    <mergeCell ref="C436:E436"/>
    <mergeCell ref="C437:E437"/>
    <mergeCell ref="A438:M438"/>
    <mergeCell ref="C431:E431"/>
    <mergeCell ref="C432:E432"/>
    <mergeCell ref="C433:E433"/>
    <mergeCell ref="C434:E434"/>
    <mergeCell ref="C427:E427"/>
    <mergeCell ref="C428:E428"/>
    <mergeCell ref="C429:E429"/>
    <mergeCell ref="C430:E430"/>
    <mergeCell ref="C423:E423"/>
    <mergeCell ref="C424:E424"/>
    <mergeCell ref="C425:E425"/>
    <mergeCell ref="C426:E426"/>
    <mergeCell ref="C418:E418"/>
    <mergeCell ref="C419:E419"/>
    <mergeCell ref="C422:E422"/>
    <mergeCell ref="C420:E420"/>
    <mergeCell ref="C421:E421"/>
    <mergeCell ref="C414:E414"/>
    <mergeCell ref="C415:E415"/>
    <mergeCell ref="A416:M416"/>
    <mergeCell ref="C417:E417"/>
    <mergeCell ref="C410:E410"/>
    <mergeCell ref="C411:E411"/>
    <mergeCell ref="C412:E412"/>
    <mergeCell ref="C413:E413"/>
    <mergeCell ref="C406:E406"/>
    <mergeCell ref="C407:E407"/>
    <mergeCell ref="C408:E408"/>
    <mergeCell ref="C409:E409"/>
    <mergeCell ref="C402:E402"/>
    <mergeCell ref="C403:E403"/>
    <mergeCell ref="C404:E404"/>
    <mergeCell ref="C405:E405"/>
    <mergeCell ref="C398:E398"/>
    <mergeCell ref="C399:E399"/>
    <mergeCell ref="C400:E400"/>
    <mergeCell ref="C401:E401"/>
    <mergeCell ref="C394:E394"/>
    <mergeCell ref="C395:E395"/>
    <mergeCell ref="C396:E396"/>
    <mergeCell ref="C397:E397"/>
    <mergeCell ref="C390:E390"/>
    <mergeCell ref="C391:E391"/>
    <mergeCell ref="C392:E392"/>
    <mergeCell ref="C393:E393"/>
    <mergeCell ref="C386:E386"/>
    <mergeCell ref="C387:E387"/>
    <mergeCell ref="C388:E388"/>
    <mergeCell ref="C389:E389"/>
    <mergeCell ref="C382:E382"/>
    <mergeCell ref="C383:E383"/>
    <mergeCell ref="C384:E384"/>
    <mergeCell ref="C385:E385"/>
    <mergeCell ref="C378:E378"/>
    <mergeCell ref="C379:E379"/>
    <mergeCell ref="C380:E380"/>
    <mergeCell ref="C381:E381"/>
    <mergeCell ref="C374:E374"/>
    <mergeCell ref="C375:E375"/>
    <mergeCell ref="C376:E376"/>
    <mergeCell ref="C377:E377"/>
    <mergeCell ref="C370:E370"/>
    <mergeCell ref="C371:E371"/>
    <mergeCell ref="C372:E372"/>
    <mergeCell ref="C373:E373"/>
    <mergeCell ref="C366:E366"/>
    <mergeCell ref="C367:E367"/>
    <mergeCell ref="C368:E368"/>
    <mergeCell ref="C369:E369"/>
    <mergeCell ref="C362:E362"/>
    <mergeCell ref="C363:E363"/>
    <mergeCell ref="C364:E364"/>
    <mergeCell ref="C365:E365"/>
    <mergeCell ref="C358:E358"/>
    <mergeCell ref="C359:E359"/>
    <mergeCell ref="C360:E360"/>
    <mergeCell ref="C361:E361"/>
    <mergeCell ref="C354:E354"/>
    <mergeCell ref="C355:E355"/>
    <mergeCell ref="C356:E356"/>
    <mergeCell ref="C357:E357"/>
    <mergeCell ref="C352:E352"/>
    <mergeCell ref="C348:E348"/>
    <mergeCell ref="C349:E349"/>
    <mergeCell ref="C353:E353"/>
    <mergeCell ref="C345:E345"/>
    <mergeCell ref="C346:E346"/>
    <mergeCell ref="C347:E347"/>
    <mergeCell ref="C351:E351"/>
    <mergeCell ref="C341:E341"/>
    <mergeCell ref="C342:E342"/>
    <mergeCell ref="C343:E343"/>
    <mergeCell ref="C344:E344"/>
    <mergeCell ref="C337:E337"/>
    <mergeCell ref="C338:E338"/>
    <mergeCell ref="C339:E339"/>
    <mergeCell ref="C340:E340"/>
    <mergeCell ref="C333:E333"/>
    <mergeCell ref="C334:E334"/>
    <mergeCell ref="C335:E335"/>
    <mergeCell ref="C336:E336"/>
    <mergeCell ref="C329:E329"/>
    <mergeCell ref="C330:E330"/>
    <mergeCell ref="C331:E331"/>
    <mergeCell ref="C332:E332"/>
    <mergeCell ref="C326:E326"/>
    <mergeCell ref="C325:E325"/>
    <mergeCell ref="C327:E327"/>
    <mergeCell ref="C328:E328"/>
    <mergeCell ref="C321:E321"/>
    <mergeCell ref="C322:E322"/>
    <mergeCell ref="C323:E323"/>
    <mergeCell ref="C324:E324"/>
    <mergeCell ref="C316:E316"/>
    <mergeCell ref="C317:E317"/>
    <mergeCell ref="C318:E318"/>
    <mergeCell ref="C320:E320"/>
    <mergeCell ref="C290:E290"/>
    <mergeCell ref="A291:M291"/>
    <mergeCell ref="A306:M306"/>
    <mergeCell ref="C315:E315"/>
    <mergeCell ref="C307:E307"/>
    <mergeCell ref="C308:E308"/>
    <mergeCell ref="C309:E309"/>
    <mergeCell ref="C310:E310"/>
    <mergeCell ref="C280:E280"/>
    <mergeCell ref="C281:E281"/>
    <mergeCell ref="C282:E282"/>
    <mergeCell ref="C289:E289"/>
    <mergeCell ref="C288:E288"/>
    <mergeCell ref="C276:E276"/>
    <mergeCell ref="C277:E277"/>
    <mergeCell ref="C278:E278"/>
    <mergeCell ref="C287:E287"/>
    <mergeCell ref="C283:E283"/>
    <mergeCell ref="C284:E284"/>
    <mergeCell ref="C285:E285"/>
    <mergeCell ref="C286:E286"/>
    <mergeCell ref="C279:E279"/>
    <mergeCell ref="C272:E272"/>
    <mergeCell ref="C273:E273"/>
    <mergeCell ref="C274:E274"/>
    <mergeCell ref="C275:E275"/>
    <mergeCell ref="C268:E268"/>
    <mergeCell ref="C269:E269"/>
    <mergeCell ref="C270:E270"/>
    <mergeCell ref="C271:E271"/>
    <mergeCell ref="C264:E264"/>
    <mergeCell ref="C265:E265"/>
    <mergeCell ref="C266:E266"/>
    <mergeCell ref="C267:E267"/>
    <mergeCell ref="C260:E260"/>
    <mergeCell ref="C261:E261"/>
    <mergeCell ref="C262:E262"/>
    <mergeCell ref="C263:E263"/>
    <mergeCell ref="C256:E256"/>
    <mergeCell ref="C257:E257"/>
    <mergeCell ref="C258:E258"/>
    <mergeCell ref="C259:E259"/>
    <mergeCell ref="C252:E252"/>
    <mergeCell ref="C253:E253"/>
    <mergeCell ref="C254:E254"/>
    <mergeCell ref="C255:E255"/>
    <mergeCell ref="C248:E248"/>
    <mergeCell ref="C249:E249"/>
    <mergeCell ref="C250:E250"/>
    <mergeCell ref="C251:E251"/>
    <mergeCell ref="C244:E244"/>
    <mergeCell ref="C245:E245"/>
    <mergeCell ref="C246:E246"/>
    <mergeCell ref="C247:E247"/>
    <mergeCell ref="C240:E240"/>
    <mergeCell ref="C241:E241"/>
    <mergeCell ref="C242:E242"/>
    <mergeCell ref="C243:E243"/>
    <mergeCell ref="C236:E236"/>
    <mergeCell ref="C237:E237"/>
    <mergeCell ref="C238:E238"/>
    <mergeCell ref="C239:E239"/>
    <mergeCell ref="C232:E232"/>
    <mergeCell ref="C233:E233"/>
    <mergeCell ref="C234:E234"/>
    <mergeCell ref="C235:E235"/>
    <mergeCell ref="C228:E228"/>
    <mergeCell ref="C229:E229"/>
    <mergeCell ref="C230:E230"/>
    <mergeCell ref="C231:E231"/>
    <mergeCell ref="C224:E224"/>
    <mergeCell ref="C225:E225"/>
    <mergeCell ref="C226:E226"/>
    <mergeCell ref="C227:E227"/>
    <mergeCell ref="C220:E220"/>
    <mergeCell ref="C221:E221"/>
    <mergeCell ref="C222:E222"/>
    <mergeCell ref="C223:E223"/>
    <mergeCell ref="C216:E216"/>
    <mergeCell ref="C217:E217"/>
    <mergeCell ref="C218:E218"/>
    <mergeCell ref="C219:E219"/>
    <mergeCell ref="C212:E212"/>
    <mergeCell ref="C213:E213"/>
    <mergeCell ref="C214:E214"/>
    <mergeCell ref="C215:E215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188:E188"/>
    <mergeCell ref="C189:E189"/>
    <mergeCell ref="C190:E190"/>
    <mergeCell ref="C191:E191"/>
    <mergeCell ref="C184:E184"/>
    <mergeCell ref="C185:E185"/>
    <mergeCell ref="C186:E186"/>
    <mergeCell ref="C187:E187"/>
    <mergeCell ref="C180:E180"/>
    <mergeCell ref="C183:E183"/>
    <mergeCell ref="A181:M181"/>
    <mergeCell ref="A182:M182"/>
    <mergeCell ref="C176:E176"/>
    <mergeCell ref="C177:E177"/>
    <mergeCell ref="C178:E178"/>
    <mergeCell ref="C179:E179"/>
    <mergeCell ref="C172:E172"/>
    <mergeCell ref="C173:E173"/>
    <mergeCell ref="C174:E174"/>
    <mergeCell ref="C175:E175"/>
    <mergeCell ref="C168:E168"/>
    <mergeCell ref="C169:E169"/>
    <mergeCell ref="C170:E170"/>
    <mergeCell ref="C171:E171"/>
    <mergeCell ref="C164:E164"/>
    <mergeCell ref="C165:E165"/>
    <mergeCell ref="C166:E166"/>
    <mergeCell ref="C167:E167"/>
    <mergeCell ref="C160:E160"/>
    <mergeCell ref="C161:E161"/>
    <mergeCell ref="C162:E162"/>
    <mergeCell ref="C163:E163"/>
    <mergeCell ref="C156:E156"/>
    <mergeCell ref="C157:E157"/>
    <mergeCell ref="C158:E158"/>
    <mergeCell ref="C159:E159"/>
    <mergeCell ref="C152:E152"/>
    <mergeCell ref="C154:E154"/>
    <mergeCell ref="C155:E155"/>
    <mergeCell ref="A153:M153"/>
    <mergeCell ref="C149:E149"/>
    <mergeCell ref="C150:E150"/>
    <mergeCell ref="C151:E151"/>
    <mergeCell ref="A148:M148"/>
    <mergeCell ref="C144:E144"/>
    <mergeCell ref="C145:E145"/>
    <mergeCell ref="C146:E146"/>
    <mergeCell ref="C147:E147"/>
    <mergeCell ref="C140:E140"/>
    <mergeCell ref="C142:E142"/>
    <mergeCell ref="C143:E143"/>
    <mergeCell ref="A141:M141"/>
    <mergeCell ref="C136:E136"/>
    <mergeCell ref="C137:E137"/>
    <mergeCell ref="C138:E138"/>
    <mergeCell ref="C139:E139"/>
    <mergeCell ref="C133:E133"/>
    <mergeCell ref="C134:E134"/>
    <mergeCell ref="C135:E135"/>
    <mergeCell ref="A132:M132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A112:M112"/>
    <mergeCell ref="A113:M113"/>
    <mergeCell ref="C106:E106"/>
    <mergeCell ref="C107:E107"/>
    <mergeCell ref="C108:E108"/>
    <mergeCell ref="C109:E109"/>
    <mergeCell ref="C102:E102"/>
    <mergeCell ref="C104:E104"/>
    <mergeCell ref="C105:E105"/>
    <mergeCell ref="A103:M103"/>
    <mergeCell ref="C98:E98"/>
    <mergeCell ref="C99:E99"/>
    <mergeCell ref="C100:E100"/>
    <mergeCell ref="C101:E101"/>
    <mergeCell ref="C94:E94"/>
    <mergeCell ref="C95:E95"/>
    <mergeCell ref="C96:E96"/>
    <mergeCell ref="C97:E97"/>
    <mergeCell ref="C90:E90"/>
    <mergeCell ref="C91:E91"/>
    <mergeCell ref="C92:E92"/>
    <mergeCell ref="C93:E93"/>
    <mergeCell ref="C86:E86"/>
    <mergeCell ref="C87:E87"/>
    <mergeCell ref="C88:E88"/>
    <mergeCell ref="C89:E89"/>
    <mergeCell ref="C82:E82"/>
    <mergeCell ref="C83:E83"/>
    <mergeCell ref="C84:E84"/>
    <mergeCell ref="C85:E85"/>
    <mergeCell ref="C78:E78"/>
    <mergeCell ref="C79:E79"/>
    <mergeCell ref="C80:E80"/>
    <mergeCell ref="C81:E81"/>
    <mergeCell ref="C76:E76"/>
    <mergeCell ref="C77:E77"/>
    <mergeCell ref="C74:E74"/>
    <mergeCell ref="A75:M75"/>
    <mergeCell ref="C73:E73"/>
    <mergeCell ref="C69:E69"/>
    <mergeCell ref="C70:E70"/>
    <mergeCell ref="C71:E71"/>
    <mergeCell ref="A72:M72"/>
    <mergeCell ref="C65:E65"/>
    <mergeCell ref="C66:E66"/>
    <mergeCell ref="C67:E67"/>
    <mergeCell ref="C68:E68"/>
    <mergeCell ref="C61:E61"/>
    <mergeCell ref="C62:E62"/>
    <mergeCell ref="C63:E63"/>
    <mergeCell ref="A64:M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45:E45"/>
    <mergeCell ref="C46:E46"/>
    <mergeCell ref="C47:E47"/>
    <mergeCell ref="A48:M48"/>
    <mergeCell ref="C41:E41"/>
    <mergeCell ref="C42:E42"/>
    <mergeCell ref="C43:E43"/>
    <mergeCell ref="C44:E44"/>
    <mergeCell ref="C37:E37"/>
    <mergeCell ref="C38:E38"/>
    <mergeCell ref="C40:E40"/>
    <mergeCell ref="A39:M39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21:E21"/>
    <mergeCell ref="C22:E22"/>
    <mergeCell ref="C23:E23"/>
    <mergeCell ref="C24:E24"/>
    <mergeCell ref="C17:E17"/>
    <mergeCell ref="C20:E20"/>
    <mergeCell ref="A18:M18"/>
    <mergeCell ref="A19:M19"/>
    <mergeCell ref="C14:G14"/>
    <mergeCell ref="C16:E16"/>
    <mergeCell ref="A12:M12"/>
    <mergeCell ref="A13:M13"/>
    <mergeCell ref="A319:M319"/>
    <mergeCell ref="A350:M350"/>
    <mergeCell ref="C298:E298"/>
    <mergeCell ref="C292:E292"/>
    <mergeCell ref="C293:E293"/>
    <mergeCell ref="C294:E294"/>
    <mergeCell ref="C295:E295"/>
    <mergeCell ref="C296:E296"/>
    <mergeCell ref="C313:E313"/>
    <mergeCell ref="C314:E314"/>
  </mergeCells>
  <printOptions/>
  <pageMargins left="0.74" right="0.33" top="0.27" bottom="0.49" header="0.5" footer="0.5"/>
  <pageSetup fitToHeight="1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2016-12-28T06:50:41Z</cp:lastPrinted>
  <dcterms:created xsi:type="dcterms:W3CDTF">2016-06-17T06:30:03Z</dcterms:created>
  <dcterms:modified xsi:type="dcterms:W3CDTF">2016-12-30T07:24:03Z</dcterms:modified>
  <cp:category/>
  <cp:version/>
  <cp:contentType/>
  <cp:contentStatus/>
</cp:coreProperties>
</file>